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drawings/drawing3.xml" ContentType="application/vnd.openxmlformats-officedocument.drawing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4350" tabRatio="886" activeTab="14"/>
  </bookViews>
  <sheets>
    <sheet name="рез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Лист1" sheetId="14" r:id="rId14"/>
    <sheet name="Лист2" sheetId="15" r:id="rId15"/>
    <sheet name="Лист3" sheetId="16" r:id="rId16"/>
  </sheets>
  <definedNames>
    <definedName name="_xlnm.Print_Area" localSheetId="14">'Лист2'!$A$1:$R$22</definedName>
    <definedName name="_xlnm.Print_Area" localSheetId="15">'Лист3'!$A$1:$R$15</definedName>
    <definedName name="_xlnm.Print_Area" localSheetId="0">'рез'!$A$1:$R$27</definedName>
  </definedNames>
  <calcPr fullCalcOnLoad="1"/>
</workbook>
</file>

<file path=xl/sharedStrings.xml><?xml version="1.0" encoding="utf-8"?>
<sst xmlns="http://schemas.openxmlformats.org/spreadsheetml/2006/main" count="428" uniqueCount="83">
  <si>
    <t>№п/п</t>
  </si>
  <si>
    <t>Е</t>
  </si>
  <si>
    <t>С</t>
  </si>
  <si>
    <t>E:</t>
  </si>
  <si>
    <t>C:</t>
  </si>
  <si>
    <t>M:</t>
  </si>
  <si>
    <t>м. Жашків</t>
  </si>
  <si>
    <t>№ коня</t>
  </si>
  <si>
    <t>ПІБ вершника</t>
  </si>
  <si>
    <t>Рік нар.</t>
  </si>
  <si>
    <t>Розр.</t>
  </si>
  <si>
    <t>Команда</t>
  </si>
  <si>
    <t>Тренер</t>
  </si>
  <si>
    <t>Судді</t>
  </si>
  <si>
    <t>Технічний протокол</t>
  </si>
  <si>
    <t>Місце</t>
  </si>
  <si>
    <t>Заг.</t>
  </si>
  <si>
    <t>Заг %</t>
  </si>
  <si>
    <t>Помилка</t>
  </si>
  <si>
    <t>1 пом. - 2 бала</t>
  </si>
  <si>
    <t>2 пом. - 4 бала</t>
  </si>
  <si>
    <t>Заг. %</t>
  </si>
  <si>
    <t>Заг. бал</t>
  </si>
  <si>
    <t>Кінь</t>
  </si>
  <si>
    <t>Вершник</t>
  </si>
  <si>
    <t>Командний Приз /діти/</t>
  </si>
  <si>
    <t>М</t>
  </si>
  <si>
    <t>Вик. розр.</t>
  </si>
  <si>
    <t>Потієнко Олександра</t>
  </si>
  <si>
    <t>Криворучко Юлія</t>
  </si>
  <si>
    <t>ІІІ</t>
  </si>
  <si>
    <t>Ангелова Валерія</t>
  </si>
  <si>
    <t>Волох Катерина</t>
  </si>
  <si>
    <t>ІІ</t>
  </si>
  <si>
    <t>Головний суддя ___________________/Кириченко В.В./</t>
  </si>
  <si>
    <t>Головний секретар_________________/Трондіна Ю.В./</t>
  </si>
  <si>
    <t>Козіна Ірина</t>
  </si>
  <si>
    <t>Шкіптань Тетяна</t>
  </si>
  <si>
    <t>Жашківський кінний завод</t>
  </si>
  <si>
    <t>Євгенія Кузнєцова</t>
  </si>
  <si>
    <t>Недава Дар`я</t>
  </si>
  <si>
    <t>-</t>
  </si>
  <si>
    <t>"OK Riding", Київська обл.</t>
  </si>
  <si>
    <t>Олег Ковшов</t>
  </si>
  <si>
    <t>КСК "Кінний острів", Київська обл.</t>
  </si>
  <si>
    <t>Ірина Кравець</t>
  </si>
  <si>
    <t>КСК ”Horses of Anastasia”,
м. Днепропетровск</t>
  </si>
  <si>
    <t>КСК "Болівар", м. Київ</t>
  </si>
  <si>
    <t>Мангер Анастасія</t>
  </si>
  <si>
    <t>Светлана Малишевська</t>
  </si>
  <si>
    <t>Кличка коня, рік нар., стать, масть, порода, батько, мати, № паспорту, прізвище та ім’я власника</t>
  </si>
  <si>
    <t>Масленнікова Анна</t>
  </si>
  <si>
    <t>ВІДКРИТІ ВСЕУКРАЇНСЬКІ ЗМАГАННЯ З КІННОГО СПОРТУ (ВИЇЗДКА) ІІ етап</t>
  </si>
  <si>
    <r>
      <rPr>
        <b/>
        <sz val="14"/>
        <color indexed="8"/>
        <rFont val="Bookman Old Style"/>
        <family val="1"/>
      </rPr>
      <t>Гарем</t>
    </r>
    <r>
      <rPr>
        <sz val="14"/>
        <color indexed="8"/>
        <rFont val="Bookman Old Style"/>
        <family val="1"/>
      </rPr>
      <t>, 2001, мер., гн., УВП, Ефект-Грація, 702007, Жашківський кінний завод</t>
    </r>
  </si>
  <si>
    <t>Чердак Анастасія</t>
  </si>
  <si>
    <r>
      <rPr>
        <b/>
        <sz val="14"/>
        <color indexed="8"/>
        <rFont val="Bookman Old Style"/>
        <family val="1"/>
      </rPr>
      <t>Шротис Хакки</t>
    </r>
    <r>
      <rPr>
        <sz val="14"/>
        <color indexed="8"/>
        <rFont val="Bookman Old Style"/>
        <family val="1"/>
      </rPr>
      <t>, 2006, сол., Уельс.поні, Анжерхоф-Меморі - Анжерхоф-Рохана, Голубева Вікторія</t>
    </r>
  </si>
  <si>
    <t>VG Favorite Team</t>
  </si>
  <si>
    <t>Томми Визер, Наталія Святуха</t>
  </si>
  <si>
    <t>Павелко Анастасія</t>
  </si>
  <si>
    <r>
      <rPr>
        <b/>
        <sz val="14"/>
        <color indexed="8"/>
        <rFont val="Bookman Old Style"/>
        <family val="1"/>
      </rPr>
      <t>Swit Melody</t>
    </r>
    <r>
      <rPr>
        <sz val="14"/>
        <color indexed="8"/>
        <rFont val="Bookman Old Style"/>
        <family val="1"/>
      </rPr>
      <t>, 2005, коб., вор., Вестфальська, Sir Bedo-Diamande, 756875, Павелко Алена</t>
    </r>
  </si>
  <si>
    <t>Ольга Чучкова</t>
  </si>
  <si>
    <r>
      <rPr>
        <b/>
        <sz val="14"/>
        <color indexed="8"/>
        <rFont val="Bookman Old Style"/>
        <family val="1"/>
      </rPr>
      <t>Іхол</t>
    </r>
    <r>
      <rPr>
        <sz val="14"/>
        <color indexed="8"/>
        <rFont val="Bookman Old Style"/>
        <family val="1"/>
      </rPr>
      <t>, 1995, жер., т.-гн., УВП, Horey-Iriska, 700244, Куз`янц Олена</t>
    </r>
  </si>
  <si>
    <r>
      <rPr>
        <b/>
        <sz val="14"/>
        <color indexed="8"/>
        <rFont val="Bookman Old Style"/>
        <family val="1"/>
      </rPr>
      <t>Кельвін Кляйн</t>
    </r>
    <r>
      <rPr>
        <sz val="14"/>
        <color indexed="8"/>
        <rFont val="Bookman Old Style"/>
        <family val="1"/>
      </rPr>
      <t>, 2004, мер., гн., УВП, Shablon-Kahalia, 702040, Волох Ірина</t>
    </r>
  </si>
  <si>
    <t>КСК "Світозар", Київська обл.</t>
  </si>
  <si>
    <t>Коломієць Валерія</t>
  </si>
  <si>
    <r>
      <rPr>
        <b/>
        <sz val="14"/>
        <color indexed="8"/>
        <rFont val="Bookman Old Style"/>
        <family val="1"/>
      </rPr>
      <t>Брідж</t>
    </r>
    <r>
      <rPr>
        <sz val="14"/>
        <color indexed="8"/>
        <rFont val="Bookman Old Style"/>
        <family val="1"/>
      </rPr>
      <t>, 2001, мер., гн., УВП, Фарат-Бахрома, 702602, Сало С.О.</t>
    </r>
  </si>
  <si>
    <t>СДЮСШОР, м. Дніпропетровськ</t>
  </si>
  <si>
    <t>Світлана Сало, Інеса Земляна</t>
  </si>
  <si>
    <r>
      <rPr>
        <b/>
        <sz val="14"/>
        <color indexed="8"/>
        <rFont val="Bookman Old Style"/>
        <family val="1"/>
      </rPr>
      <t>Triumph</t>
    </r>
    <r>
      <rPr>
        <sz val="14"/>
        <color indexed="8"/>
        <rFont val="Bookman Old Style"/>
        <family val="1"/>
      </rPr>
      <t>, 2005, мер., гн., УВП, Khorvat-Trembita, 702952, Недава Дар`я</t>
    </r>
  </si>
  <si>
    <t>Ольга Ковшова</t>
  </si>
  <si>
    <r>
      <rPr>
        <b/>
        <sz val="14"/>
        <color indexed="8"/>
        <rFont val="Bookman Old Style"/>
        <family val="1"/>
      </rPr>
      <t>Vivaldi</t>
    </r>
    <r>
      <rPr>
        <sz val="14"/>
        <color indexed="8"/>
        <rFont val="Bookman Old Style"/>
        <family val="1"/>
      </rPr>
      <t>, 2002, мер., вор., KWPN, Nolimit-Arione, 702444, Ангелова Елена</t>
    </r>
  </si>
  <si>
    <t>Євгенія Полюк</t>
  </si>
  <si>
    <t>Ялова Дар'я</t>
  </si>
  <si>
    <r>
      <rPr>
        <b/>
        <sz val="14"/>
        <color indexed="8"/>
        <rFont val="Bookman Old Style"/>
        <family val="1"/>
      </rPr>
      <t>Марш Круіз</t>
    </r>
    <r>
      <rPr>
        <sz val="14"/>
        <color indexed="8"/>
        <rFont val="Bookman Old Style"/>
        <family val="1"/>
      </rPr>
      <t>, 2003, мер., сір., ірландська, Круізінг-Рейн Стар, 701861, ПКЗ</t>
    </r>
  </si>
  <si>
    <t>Петриківський кінний завд</t>
  </si>
  <si>
    <t>Сергій Черних</t>
  </si>
  <si>
    <r>
      <rPr>
        <b/>
        <sz val="14"/>
        <color indexed="8"/>
        <rFont val="Bookman Old Style"/>
        <family val="1"/>
      </rPr>
      <t>Емір</t>
    </r>
    <r>
      <rPr>
        <sz val="14"/>
        <color indexed="8"/>
        <rFont val="Bookman Old Style"/>
        <family val="1"/>
      </rPr>
      <t>, 2000, мер., руд., УВП, Ефект-Асмара, UKR-40002, Жашківський кінний завод</t>
    </r>
  </si>
  <si>
    <t>Грушовська Яна</t>
  </si>
  <si>
    <r>
      <rPr>
        <b/>
        <sz val="14"/>
        <color indexed="8"/>
        <rFont val="Bookman Old Style"/>
        <family val="1"/>
      </rPr>
      <t>Ovod</t>
    </r>
    <r>
      <rPr>
        <sz val="14"/>
        <color indexed="8"/>
        <rFont val="Bookman Old Style"/>
        <family val="1"/>
      </rPr>
      <t>, 1998, мер., руд., УВП, Diplom-Orliza, 701046, Машкова Ольга</t>
    </r>
  </si>
  <si>
    <t>Ольга Сагач</t>
  </si>
  <si>
    <r>
      <rPr>
        <b/>
        <sz val="14"/>
        <color indexed="8"/>
        <rFont val="Bookman Old Style"/>
        <family val="1"/>
      </rPr>
      <t>Гефест</t>
    </r>
    <r>
      <rPr>
        <sz val="14"/>
        <color indexed="8"/>
        <rFont val="Bookman Old Style"/>
        <family val="1"/>
      </rPr>
      <t>, 2000, мер., сір., рос. рисак, Gyvrgen-Feya, 700984, Конозенко М.</t>
    </r>
  </si>
  <si>
    <t>в/к</t>
  </si>
  <si>
    <r>
      <rPr>
        <b/>
        <sz val="14"/>
        <color indexed="8"/>
        <rFont val="Bookman Old Style"/>
        <family val="1"/>
      </rPr>
      <t>Шротис Хакки</t>
    </r>
    <r>
      <rPr>
        <sz val="14"/>
        <color indexed="8"/>
        <rFont val="Bookman Old Style"/>
        <family val="1"/>
      </rPr>
      <t>, 2006, сол., Уельс.поні, Анжерхоф-Меморі - Анжерхоф-Рохана, Голубева Вікторія</t>
    </r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</si>
</sst>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.&quot;;\-#,##0&quot;гр.&quot;"/>
    <numFmt numFmtId="181" formatCode="#,##0&quot;гр.&quot;;[Red]\-#,##0&quot;гр.&quot;"/>
    <numFmt numFmtId="182" formatCode="#,##0.00&quot;гр.&quot;;\-#,##0.00&quot;гр.&quot;"/>
    <numFmt numFmtId="183" formatCode="#,##0.00&quot;гр.&quot;;[Red]\-#,##0.00&quot;гр.&quot;"/>
    <numFmt numFmtId="184" formatCode="_-* #,##0&quot;гр.&quot;_-;\-* #,##0&quot;гр.&quot;_-;_-* &quot;-&quot;&quot;гр.&quot;_-;_-@_-"/>
    <numFmt numFmtId="185" formatCode="_-* #,##0_г_р_._-;\-* #,##0_г_р_._-;_-* &quot;-&quot;_г_р_._-;_-@_-"/>
    <numFmt numFmtId="186" formatCode="_-* #,##0.00&quot;гр.&quot;_-;\-* #,##0.00&quot;гр.&quot;_-;_-* &quot;-&quot;??&quot;гр.&quot;_-;_-@_-"/>
    <numFmt numFmtId="187" formatCode="_-* #,##0.00_г_р_._-;\-* #,##0.00_г_р_._-;_-* &quot;-&quot;??_г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000000"/>
    <numFmt numFmtId="198" formatCode="0.000000"/>
    <numFmt numFmtId="199" formatCode="0.00000"/>
    <numFmt numFmtId="200" formatCode="0.0000"/>
    <numFmt numFmtId="201" formatCode="0.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u val="single"/>
      <sz val="14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4"/>
      <name val="Bookman Old Style"/>
      <family val="1"/>
    </font>
    <font>
      <sz val="14"/>
      <color indexed="8"/>
      <name val="Bookman Old Style"/>
      <family val="1"/>
    </font>
    <font>
      <b/>
      <sz val="14"/>
      <color indexed="8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Bookman Old Style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166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8" fillId="0" borderId="0" xfId="0" applyFont="1" applyAlignment="1">
      <alignment/>
    </xf>
    <xf numFmtId="0" fontId="14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7" fillId="0" borderId="0" xfId="0" applyFont="1" applyAlignment="1">
      <alignment vertical="center" wrapText="1"/>
    </xf>
    <xf numFmtId="0" fontId="10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15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16" fillId="0" borderId="10" xfId="0" applyFont="1" applyBorder="1" applyAlignment="1">
      <alignment/>
    </xf>
    <xf numFmtId="0" fontId="8" fillId="33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6" fillId="34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8" fillId="0" borderId="0" xfId="0" applyFont="1" applyFill="1" applyAlignment="1">
      <alignment/>
    </xf>
    <xf numFmtId="0" fontId="18" fillId="0" borderId="0" xfId="0" applyFont="1" applyAlignment="1">
      <alignment/>
    </xf>
    <xf numFmtId="0" fontId="8" fillId="33" borderId="10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19" fillId="0" borderId="0" xfId="0" applyFont="1" applyAlignment="1">
      <alignment/>
    </xf>
    <xf numFmtId="0" fontId="4" fillId="0" borderId="0" xfId="0" applyFont="1" applyAlignment="1">
      <alignment/>
    </xf>
    <xf numFmtId="0" fontId="20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/>
    </xf>
    <xf numFmtId="0" fontId="16" fillId="0" borderId="11" xfId="0" applyFont="1" applyBorder="1" applyAlignment="1">
      <alignment/>
    </xf>
    <xf numFmtId="0" fontId="16" fillId="0" borderId="11" xfId="0" applyFont="1" applyFill="1" applyBorder="1" applyAlignment="1">
      <alignment/>
    </xf>
    <xf numFmtId="0" fontId="16" fillId="32" borderId="10" xfId="0" applyFont="1" applyFill="1" applyBorder="1" applyAlignment="1">
      <alignment/>
    </xf>
    <xf numFmtId="0" fontId="8" fillId="32" borderId="10" xfId="0" applyFont="1" applyFill="1" applyBorder="1" applyAlignment="1">
      <alignment/>
    </xf>
    <xf numFmtId="0" fontId="16" fillId="32" borderId="11" xfId="0" applyFont="1" applyFill="1" applyBorder="1" applyAlignment="1">
      <alignment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0" fontId="23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24" fillId="0" borderId="0" xfId="0" applyFont="1" applyAlignment="1">
      <alignment horizontal="center" vertical="center" wrapText="1"/>
    </xf>
    <xf numFmtId="0" fontId="5" fillId="0" borderId="0" xfId="0" applyFont="1" applyFill="1" applyAlignment="1">
      <alignment/>
    </xf>
    <xf numFmtId="0" fontId="8" fillId="0" borderId="0" xfId="0" applyFont="1" applyAlignment="1">
      <alignment wrapText="1"/>
    </xf>
    <xf numFmtId="196" fontId="25" fillId="35" borderId="0" xfId="0" applyNumberFormat="1" applyFont="1" applyFill="1" applyBorder="1" applyAlignment="1">
      <alignment horizontal="center" vertical="center" wrapText="1"/>
    </xf>
    <xf numFmtId="1" fontId="25" fillId="35" borderId="0" xfId="0" applyNumberFormat="1" applyFont="1" applyFill="1" applyBorder="1" applyAlignment="1">
      <alignment horizontal="center" vertical="center" wrapText="1"/>
    </xf>
    <xf numFmtId="201" fontId="25" fillId="0" borderId="0" xfId="0" applyNumberFormat="1" applyFont="1" applyFill="1" applyBorder="1" applyAlignment="1">
      <alignment horizontal="center" vertical="center" wrapText="1"/>
    </xf>
    <xf numFmtId="196" fontId="2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201" fontId="4" fillId="0" borderId="10" xfId="0" applyNumberFormat="1" applyFont="1" applyBorder="1" applyAlignment="1">
      <alignment/>
    </xf>
    <xf numFmtId="201" fontId="4" fillId="0" borderId="10" xfId="0" applyNumberFormat="1" applyFont="1" applyBorder="1" applyAlignment="1">
      <alignment horizontal="center"/>
    </xf>
    <xf numFmtId="201" fontId="8" fillId="34" borderId="10" xfId="0" applyNumberFormat="1" applyFont="1" applyFill="1" applyBorder="1" applyAlignment="1">
      <alignment/>
    </xf>
    <xf numFmtId="196" fontId="4" fillId="34" borderId="10" xfId="0" applyNumberFormat="1" applyFont="1" applyFill="1" applyBorder="1" applyAlignment="1">
      <alignment/>
    </xf>
    <xf numFmtId="0" fontId="15" fillId="32" borderId="10" xfId="0" applyFont="1" applyFill="1" applyBorder="1" applyAlignment="1">
      <alignment/>
    </xf>
    <xf numFmtId="201" fontId="26" fillId="36" borderId="10" xfId="0" applyNumberFormat="1" applyFont="1" applyFill="1" applyBorder="1" applyAlignment="1">
      <alignment horizontal="right"/>
    </xf>
    <xf numFmtId="196" fontId="26" fillId="36" borderId="10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5" fillId="0" borderId="14" xfId="0" applyFont="1" applyBorder="1" applyAlignment="1">
      <alignment horizontal="center" vertical="center"/>
    </xf>
    <xf numFmtId="196" fontId="5" fillId="35" borderId="15" xfId="0" applyNumberFormat="1" applyFont="1" applyFill="1" applyBorder="1" applyAlignment="1">
      <alignment horizontal="center" vertical="center" wrapText="1"/>
    </xf>
    <xf numFmtId="201" fontId="5" fillId="0" borderId="15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/>
    </xf>
    <xf numFmtId="1" fontId="25" fillId="0" borderId="10" xfId="0" applyNumberFormat="1" applyFont="1" applyFill="1" applyBorder="1" applyAlignment="1">
      <alignment horizontal="center" vertical="center" wrapText="1"/>
    </xf>
    <xf numFmtId="196" fontId="5" fillId="35" borderId="10" xfId="0" applyNumberFormat="1" applyFont="1" applyFill="1" applyBorder="1" applyAlignment="1">
      <alignment horizontal="center" vertical="center" wrapText="1"/>
    </xf>
    <xf numFmtId="201" fontId="5" fillId="0" borderId="10" xfId="0" applyNumberFormat="1" applyFont="1" applyFill="1" applyBorder="1" applyAlignment="1">
      <alignment horizontal="center" vertical="center" wrapText="1"/>
    </xf>
    <xf numFmtId="196" fontId="5" fillId="35" borderId="16" xfId="0" applyNumberFormat="1" applyFont="1" applyFill="1" applyBorder="1" applyAlignment="1">
      <alignment horizontal="center" vertical="center" wrapText="1"/>
    </xf>
    <xf numFmtId="201" fontId="5" fillId="0" borderId="16" xfId="0" applyNumberFormat="1" applyFont="1" applyFill="1" applyBorder="1" applyAlignment="1">
      <alignment horizontal="center" vertical="center" wrapText="1"/>
    </xf>
    <xf numFmtId="1" fontId="25" fillId="0" borderId="15" xfId="0" applyNumberFormat="1" applyFont="1" applyFill="1" applyBorder="1" applyAlignment="1">
      <alignment horizontal="center" vertical="center" wrapText="1"/>
    </xf>
    <xf numFmtId="1" fontId="25" fillId="0" borderId="16" xfId="0" applyNumberFormat="1" applyFont="1" applyFill="1" applyBorder="1" applyAlignment="1">
      <alignment horizontal="center" vertical="center" wrapText="1"/>
    </xf>
    <xf numFmtId="0" fontId="8" fillId="13" borderId="10" xfId="0" applyFont="1" applyFill="1" applyBorder="1" applyAlignment="1">
      <alignment horizontal="center"/>
    </xf>
    <xf numFmtId="1" fontId="25" fillId="0" borderId="17" xfId="0" applyNumberFormat="1" applyFont="1" applyFill="1" applyBorder="1" applyAlignment="1">
      <alignment horizontal="center" vertical="center" wrapText="1"/>
    </xf>
    <xf numFmtId="14" fontId="8" fillId="0" borderId="0" xfId="0" applyNumberFormat="1" applyFont="1" applyAlignment="1">
      <alignment/>
    </xf>
    <xf numFmtId="1" fontId="5" fillId="0" borderId="18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1" fontId="5" fillId="0" borderId="19" xfId="0" applyNumberFormat="1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/>
    </xf>
    <xf numFmtId="0" fontId="64" fillId="0" borderId="16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1" fontId="5" fillId="0" borderId="20" xfId="0" applyNumberFormat="1" applyFont="1" applyFill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/>
    </xf>
    <xf numFmtId="196" fontId="5" fillId="35" borderId="18" xfId="0" applyNumberFormat="1" applyFont="1" applyFill="1" applyBorder="1" applyAlignment="1">
      <alignment horizontal="center" vertical="center" wrapText="1"/>
    </xf>
    <xf numFmtId="196" fontId="5" fillId="0" borderId="14" xfId="0" applyNumberFormat="1" applyFont="1" applyFill="1" applyBorder="1" applyAlignment="1">
      <alignment horizontal="center" vertical="center" wrapText="1"/>
    </xf>
    <xf numFmtId="196" fontId="5" fillId="35" borderId="17" xfId="0" applyNumberFormat="1" applyFont="1" applyFill="1" applyBorder="1" applyAlignment="1">
      <alignment horizontal="center" vertical="center" wrapText="1"/>
    </xf>
    <xf numFmtId="196" fontId="5" fillId="0" borderId="12" xfId="0" applyNumberFormat="1" applyFont="1" applyFill="1" applyBorder="1" applyAlignment="1">
      <alignment horizontal="center" vertical="center" wrapText="1"/>
    </xf>
    <xf numFmtId="196" fontId="5" fillId="35" borderId="19" xfId="0" applyNumberFormat="1" applyFont="1" applyFill="1" applyBorder="1" applyAlignment="1">
      <alignment horizontal="center" vertical="center" wrapText="1"/>
    </xf>
    <xf numFmtId="196" fontId="5" fillId="0" borderId="13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1" fontId="25" fillId="0" borderId="22" xfId="0" applyNumberFormat="1" applyFont="1" applyFill="1" applyBorder="1" applyAlignment="1">
      <alignment horizontal="center" vertical="center" wrapText="1"/>
    </xf>
    <xf numFmtId="0" fontId="64" fillId="0" borderId="23" xfId="0" applyFont="1" applyFill="1" applyBorder="1" applyAlignment="1">
      <alignment horizontal="center" vertical="center"/>
    </xf>
    <xf numFmtId="0" fontId="64" fillId="0" borderId="23" xfId="0" applyFont="1" applyFill="1" applyBorder="1" applyAlignment="1">
      <alignment horizontal="center" vertical="center" wrapText="1"/>
    </xf>
    <xf numFmtId="0" fontId="64" fillId="0" borderId="24" xfId="0" applyFont="1" applyFill="1" applyBorder="1" applyAlignment="1">
      <alignment horizontal="center" vertical="center" wrapText="1"/>
    </xf>
    <xf numFmtId="1" fontId="25" fillId="0" borderId="18" xfId="0" applyNumberFormat="1" applyFont="1" applyFill="1" applyBorder="1" applyAlignment="1">
      <alignment horizontal="center" vertical="center" wrapText="1"/>
    </xf>
    <xf numFmtId="0" fontId="64" fillId="0" borderId="15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64" fillId="0" borderId="15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 wrapText="1"/>
    </xf>
    <xf numFmtId="1" fontId="25" fillId="0" borderId="19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1" fontId="5" fillId="0" borderId="25" xfId="0" applyNumberFormat="1" applyFont="1" applyFill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/>
    </xf>
    <xf numFmtId="0" fontId="64" fillId="0" borderId="27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64" fillId="0" borderId="28" xfId="0" applyFont="1" applyFill="1" applyBorder="1" applyAlignment="1">
      <alignment horizontal="center" vertical="center" wrapText="1"/>
    </xf>
    <xf numFmtId="196" fontId="5" fillId="0" borderId="27" xfId="0" applyNumberFormat="1" applyFont="1" applyFill="1" applyBorder="1" applyAlignment="1">
      <alignment horizontal="center" vertical="center" wrapText="1"/>
    </xf>
    <xf numFmtId="196" fontId="5" fillId="0" borderId="11" xfId="0" applyNumberFormat="1" applyFont="1" applyFill="1" applyBorder="1" applyAlignment="1">
      <alignment horizontal="center" vertical="center" wrapText="1"/>
    </xf>
    <xf numFmtId="196" fontId="5" fillId="0" borderId="28" xfId="0" applyNumberFormat="1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textRotation="90" wrapText="1"/>
    </xf>
    <xf numFmtId="0" fontId="9" fillId="0" borderId="36" xfId="0" applyFont="1" applyBorder="1" applyAlignment="1">
      <alignment horizontal="center" vertical="center" textRotation="90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0" fillId="0" borderId="25" xfId="0" applyFont="1" applyBorder="1" applyAlignment="1">
      <alignment horizontal="center" vertical="center" textRotation="90" wrapText="1"/>
    </xf>
    <xf numFmtId="0" fontId="10" fillId="0" borderId="40" xfId="0" applyFont="1" applyBorder="1" applyAlignment="1">
      <alignment horizontal="center" vertical="center" textRotation="90" wrapText="1"/>
    </xf>
    <xf numFmtId="0" fontId="10" fillId="0" borderId="30" xfId="0" applyFont="1" applyBorder="1" applyAlignment="1">
      <alignment horizontal="center" vertical="center" textRotation="90" wrapText="1"/>
    </xf>
    <xf numFmtId="0" fontId="10" fillId="0" borderId="31" xfId="0" applyFont="1" applyBorder="1" applyAlignment="1">
      <alignment horizontal="center" vertical="center" textRotation="90" wrapText="1"/>
    </xf>
    <xf numFmtId="0" fontId="4" fillId="0" borderId="26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7" fillId="36" borderId="11" xfId="0" applyFont="1" applyFill="1" applyBorder="1" applyAlignment="1">
      <alignment horizontal="left"/>
    </xf>
    <xf numFmtId="0" fontId="7" fillId="36" borderId="42" xfId="0" applyFont="1" applyFill="1" applyBorder="1" applyAlignment="1">
      <alignment horizontal="left"/>
    </xf>
    <xf numFmtId="0" fontId="7" fillId="36" borderId="43" xfId="0" applyFont="1" applyFill="1" applyBorder="1" applyAlignment="1">
      <alignment horizontal="left"/>
    </xf>
    <xf numFmtId="0" fontId="16" fillId="0" borderId="11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16" fillId="34" borderId="11" xfId="0" applyFont="1" applyFill="1" applyBorder="1" applyAlignment="1">
      <alignment horizontal="center"/>
    </xf>
    <xf numFmtId="0" fontId="16" fillId="34" borderId="43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14" fontId="6" fillId="0" borderId="0" xfId="0" applyNumberFormat="1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4" fillId="32" borderId="11" xfId="0" applyFont="1" applyFill="1" applyBorder="1" applyAlignment="1">
      <alignment horizontal="center"/>
    </xf>
    <xf numFmtId="0" fontId="4" fillId="32" borderId="42" xfId="0" applyFont="1" applyFill="1" applyBorder="1" applyAlignment="1">
      <alignment horizontal="center"/>
    </xf>
    <xf numFmtId="0" fontId="4" fillId="32" borderId="43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center" shrinkToFit="1"/>
    </xf>
    <xf numFmtId="0" fontId="10" fillId="0" borderId="44" xfId="0" applyFont="1" applyBorder="1" applyAlignment="1">
      <alignment horizontal="center" vertical="center" textRotation="90" wrapText="1"/>
    </xf>
    <xf numFmtId="0" fontId="10" fillId="0" borderId="34" xfId="0" applyFont="1" applyBorder="1" applyAlignment="1">
      <alignment horizontal="center" vertical="center" textRotation="90" wrapText="1"/>
    </xf>
    <xf numFmtId="0" fontId="4" fillId="0" borderId="3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209550</xdr:rowOff>
    </xdr:from>
    <xdr:to>
      <xdr:col>2</xdr:col>
      <xdr:colOff>95250</xdr:colOff>
      <xdr:row>2</xdr:row>
      <xdr:rowOff>371475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09550"/>
          <a:ext cx="752475" cy="962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276225</xdr:colOff>
      <xdr:row>0</xdr:row>
      <xdr:rowOff>257175</xdr:rowOff>
    </xdr:from>
    <xdr:to>
      <xdr:col>17</xdr:col>
      <xdr:colOff>133350</xdr:colOff>
      <xdr:row>3</xdr:row>
      <xdr:rowOff>142875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13925550" y="257175"/>
          <a:ext cx="14097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209550</xdr:rowOff>
    </xdr:from>
    <xdr:to>
      <xdr:col>2</xdr:col>
      <xdr:colOff>571500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09550"/>
          <a:ext cx="1228725" cy="990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276225</xdr:colOff>
      <xdr:row>0</xdr:row>
      <xdr:rowOff>257175</xdr:rowOff>
    </xdr:from>
    <xdr:to>
      <xdr:col>18</xdr:col>
      <xdr:colOff>85725</xdr:colOff>
      <xdr:row>3</xdr:row>
      <xdr:rowOff>142875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13763625" y="257175"/>
          <a:ext cx="16859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209550</xdr:rowOff>
    </xdr:from>
    <xdr:to>
      <xdr:col>2</xdr:col>
      <xdr:colOff>571500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09550"/>
          <a:ext cx="952500" cy="990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276225</xdr:colOff>
      <xdr:row>0</xdr:row>
      <xdr:rowOff>257175</xdr:rowOff>
    </xdr:from>
    <xdr:to>
      <xdr:col>18</xdr:col>
      <xdr:colOff>85725</xdr:colOff>
      <xdr:row>3</xdr:row>
      <xdr:rowOff>142875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14811375" y="257175"/>
          <a:ext cx="16859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209550</xdr:rowOff>
    </xdr:from>
    <xdr:to>
      <xdr:col>2</xdr:col>
      <xdr:colOff>571500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09550"/>
          <a:ext cx="838200" cy="990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276225</xdr:colOff>
      <xdr:row>0</xdr:row>
      <xdr:rowOff>257175</xdr:rowOff>
    </xdr:from>
    <xdr:to>
      <xdr:col>18</xdr:col>
      <xdr:colOff>85725</xdr:colOff>
      <xdr:row>3</xdr:row>
      <xdr:rowOff>142875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13925550" y="257175"/>
          <a:ext cx="16859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5"/>
  <sheetViews>
    <sheetView zoomScale="55" zoomScaleNormal="55" zoomScalePageLayoutView="0" workbookViewId="0" topLeftCell="A7">
      <selection activeCell="B9" sqref="B9:Q9"/>
    </sheetView>
  </sheetViews>
  <sheetFormatPr defaultColWidth="9.140625" defaultRowHeight="12.75"/>
  <cols>
    <col min="1" max="1" width="4.140625" style="2" customWidth="1"/>
    <col min="2" max="2" width="7.00390625" style="2" customWidth="1"/>
    <col min="3" max="3" width="31.8515625" style="2" bestFit="1" customWidth="1"/>
    <col min="4" max="4" width="8.140625" style="2" bestFit="1" customWidth="1"/>
    <col min="5" max="5" width="6.421875" style="2" customWidth="1"/>
    <col min="6" max="6" width="50.8515625" style="2" customWidth="1"/>
    <col min="7" max="7" width="27.8515625" style="2" customWidth="1"/>
    <col min="8" max="8" width="24.140625" style="43" customWidth="1"/>
    <col min="9" max="9" width="11.00390625" style="2" customWidth="1"/>
    <col min="10" max="10" width="4.28125" style="2" bestFit="1" customWidth="1"/>
    <col min="11" max="11" width="10.00390625" style="2" customWidth="1"/>
    <col min="12" max="12" width="4.28125" style="2" bestFit="1" customWidth="1"/>
    <col min="13" max="13" width="10.421875" style="2" customWidth="1"/>
    <col min="14" max="14" width="4.28125" style="2" bestFit="1" customWidth="1"/>
    <col min="15" max="15" width="8.8515625" style="2" customWidth="1"/>
    <col min="16" max="16" width="10.00390625" style="2" customWidth="1"/>
    <col min="17" max="17" width="4.421875" style="2" customWidth="1"/>
    <col min="18" max="18" width="4.8515625" style="2" customWidth="1"/>
    <col min="19" max="19" width="2.8515625" style="2" customWidth="1"/>
    <col min="20" max="20" width="2.57421875" style="2" customWidth="1"/>
    <col min="21" max="21" width="4.140625" style="2" customWidth="1"/>
    <col min="22" max="22" width="6.00390625" style="2" customWidth="1"/>
    <col min="23" max="23" width="4.57421875" style="2" customWidth="1"/>
    <col min="24" max="16384" width="9.140625" style="2" customWidth="1"/>
  </cols>
  <sheetData>
    <row r="1" spans="1:20" s="38" customFormat="1" ht="31.5" customHeight="1">
      <c r="A1" s="134" t="s">
        <v>52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37"/>
      <c r="S1" s="37"/>
      <c r="T1" s="37"/>
    </row>
    <row r="2" spans="1:21" s="38" customFormat="1" ht="31.5" customHeight="1">
      <c r="A2" s="134" t="s">
        <v>14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37"/>
      <c r="S2" s="37"/>
      <c r="T2" s="37"/>
      <c r="U2" s="37"/>
    </row>
    <row r="3" spans="1:21" s="38" customFormat="1" ht="31.5" customHeight="1">
      <c r="A3" s="135" t="s">
        <v>25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39"/>
      <c r="S3" s="39"/>
      <c r="T3" s="39"/>
      <c r="U3" s="39"/>
    </row>
    <row r="4" ht="12.75"/>
    <row r="5" spans="3:15" s="40" customFormat="1" ht="15.75" customHeight="1" thickBot="1">
      <c r="C5" s="69">
        <v>41811</v>
      </c>
      <c r="D5" s="41"/>
      <c r="H5" s="41"/>
      <c r="M5" s="42"/>
      <c r="O5" s="40" t="s">
        <v>6</v>
      </c>
    </row>
    <row r="6" spans="1:18" ht="20.25" customHeight="1">
      <c r="A6" s="136" t="s">
        <v>15</v>
      </c>
      <c r="B6" s="138" t="s">
        <v>7</v>
      </c>
      <c r="C6" s="121" t="s">
        <v>8</v>
      </c>
      <c r="D6" s="121" t="s">
        <v>9</v>
      </c>
      <c r="E6" s="121" t="s">
        <v>10</v>
      </c>
      <c r="F6" s="121" t="s">
        <v>50</v>
      </c>
      <c r="G6" s="121" t="s">
        <v>11</v>
      </c>
      <c r="H6" s="140" t="s">
        <v>12</v>
      </c>
      <c r="I6" s="123" t="s">
        <v>13</v>
      </c>
      <c r="J6" s="124"/>
      <c r="K6" s="124"/>
      <c r="L6" s="124"/>
      <c r="M6" s="124"/>
      <c r="N6" s="124"/>
      <c r="O6" s="125" t="s">
        <v>16</v>
      </c>
      <c r="P6" s="127" t="s">
        <v>17</v>
      </c>
      <c r="Q6" s="129" t="s">
        <v>18</v>
      </c>
      <c r="R6" s="119" t="s">
        <v>27</v>
      </c>
    </row>
    <row r="7" spans="1:18" ht="32.25" customHeight="1" thickBot="1">
      <c r="A7" s="137"/>
      <c r="B7" s="139"/>
      <c r="C7" s="122"/>
      <c r="D7" s="122"/>
      <c r="E7" s="122"/>
      <c r="F7" s="122"/>
      <c r="G7" s="122"/>
      <c r="H7" s="141"/>
      <c r="I7" s="131" t="s">
        <v>1</v>
      </c>
      <c r="J7" s="132"/>
      <c r="K7" s="133" t="s">
        <v>2</v>
      </c>
      <c r="L7" s="132"/>
      <c r="M7" s="133" t="s">
        <v>26</v>
      </c>
      <c r="N7" s="132"/>
      <c r="O7" s="126"/>
      <c r="P7" s="128"/>
      <c r="Q7" s="130"/>
      <c r="R7" s="120"/>
    </row>
    <row r="8" spans="1:37" s="63" customFormat="1" ht="54">
      <c r="A8" s="100">
        <f aca="true" t="shared" si="0" ref="A8:A19">RANK(P8,$P$8:$P$19)</f>
        <v>3</v>
      </c>
      <c r="B8" s="101">
        <v>201</v>
      </c>
      <c r="C8" s="101" t="s">
        <v>29</v>
      </c>
      <c r="D8" s="101">
        <v>2001</v>
      </c>
      <c r="E8" s="101" t="s">
        <v>33</v>
      </c>
      <c r="F8" s="102" t="s">
        <v>53</v>
      </c>
      <c r="G8" s="102" t="s">
        <v>38</v>
      </c>
      <c r="H8" s="103" t="s">
        <v>39</v>
      </c>
      <c r="I8" s="92">
        <f>1!$D$32</f>
        <v>65.34482758620689</v>
      </c>
      <c r="J8" s="75">
        <f aca="true" t="shared" si="1" ref="J8:J19">RANK(I8,$I$8:$I$19)</f>
        <v>3</v>
      </c>
      <c r="K8" s="67">
        <f>1!$I$32</f>
        <v>64.48275862068965</v>
      </c>
      <c r="L8" s="75">
        <f aca="true" t="shared" si="2" ref="L8:L19">RANK(K8,$K$8:$K$19)</f>
        <v>2</v>
      </c>
      <c r="M8" s="67">
        <f>1!$N$32</f>
        <v>60.172413793103445</v>
      </c>
      <c r="N8" s="75">
        <f aca="true" t="shared" si="3" ref="N8:N19">RANK(M8,$M$8:$M$19)</f>
        <v>6</v>
      </c>
      <c r="O8" s="68">
        <f>1!$D$36</f>
        <v>551</v>
      </c>
      <c r="P8" s="93">
        <f>1!$D$37</f>
        <v>63.333333333333336</v>
      </c>
      <c r="Q8" s="80"/>
      <c r="R8" s="66"/>
      <c r="Z8" s="44"/>
      <c r="AA8" s="45"/>
      <c r="AB8" s="44"/>
      <c r="AC8" s="45"/>
      <c r="AD8" s="44"/>
      <c r="AE8" s="45"/>
      <c r="AF8" s="46"/>
      <c r="AG8" s="47"/>
      <c r="AH8" s="65"/>
      <c r="AI8" s="64"/>
      <c r="AJ8" s="64"/>
      <c r="AK8" s="64"/>
    </row>
    <row r="9" spans="1:37" s="63" customFormat="1" ht="72">
      <c r="A9" s="78">
        <f t="shared" si="0"/>
        <v>5</v>
      </c>
      <c r="B9" s="84">
        <v>3</v>
      </c>
      <c r="C9" s="84" t="s">
        <v>54</v>
      </c>
      <c r="D9" s="84">
        <v>2001</v>
      </c>
      <c r="E9" s="84" t="s">
        <v>30</v>
      </c>
      <c r="F9" s="85" t="s">
        <v>55</v>
      </c>
      <c r="G9" s="98" t="s">
        <v>56</v>
      </c>
      <c r="H9" s="86" t="s">
        <v>57</v>
      </c>
      <c r="I9" s="94">
        <f>2!$D$32</f>
        <v>62.758620689655174</v>
      </c>
      <c r="J9" s="70">
        <f t="shared" si="1"/>
        <v>5</v>
      </c>
      <c r="K9" s="71">
        <f>2!$I$32</f>
        <v>62.758620689655174</v>
      </c>
      <c r="L9" s="70">
        <f t="shared" si="2"/>
        <v>5</v>
      </c>
      <c r="M9" s="71">
        <f>2!$N$32</f>
        <v>59.6551724137931</v>
      </c>
      <c r="N9" s="70">
        <f t="shared" si="3"/>
        <v>9</v>
      </c>
      <c r="O9" s="72">
        <f>2!$D$36</f>
        <v>537</v>
      </c>
      <c r="P9" s="95">
        <f>2!$D$37</f>
        <v>61.724137931034484</v>
      </c>
      <c r="Q9" s="81">
        <v>1</v>
      </c>
      <c r="R9" s="61"/>
      <c r="Z9" s="44"/>
      <c r="AA9" s="45"/>
      <c r="AB9" s="44"/>
      <c r="AC9" s="45"/>
      <c r="AD9" s="44"/>
      <c r="AE9" s="45"/>
      <c r="AF9" s="46"/>
      <c r="AG9" s="47"/>
      <c r="AH9" s="65"/>
      <c r="AI9" s="64"/>
      <c r="AJ9" s="64"/>
      <c r="AK9" s="64"/>
    </row>
    <row r="10" spans="1:37" s="63" customFormat="1" ht="72">
      <c r="A10" s="78">
        <f t="shared" si="0"/>
        <v>9</v>
      </c>
      <c r="B10" s="84">
        <v>50</v>
      </c>
      <c r="C10" s="99" t="s">
        <v>58</v>
      </c>
      <c r="D10" s="84">
        <v>2001</v>
      </c>
      <c r="E10" s="84" t="s">
        <v>33</v>
      </c>
      <c r="F10" s="85" t="s">
        <v>59</v>
      </c>
      <c r="G10" s="85" t="s">
        <v>46</v>
      </c>
      <c r="H10" s="86" t="s">
        <v>60</v>
      </c>
      <c r="I10" s="94">
        <f>3!$D$32</f>
        <v>61.206896551724135</v>
      </c>
      <c r="J10" s="70">
        <f t="shared" si="1"/>
        <v>6</v>
      </c>
      <c r="K10" s="71">
        <f>3!$I$32</f>
        <v>59.48275862068966</v>
      </c>
      <c r="L10" s="70">
        <f t="shared" si="2"/>
        <v>11</v>
      </c>
      <c r="M10" s="71">
        <f>3!$N$32</f>
        <v>58.44827586206897</v>
      </c>
      <c r="N10" s="70">
        <f t="shared" si="3"/>
        <v>11</v>
      </c>
      <c r="O10" s="72">
        <f>3!$D$36</f>
        <v>519.5</v>
      </c>
      <c r="P10" s="95">
        <f>3!$D$37</f>
        <v>59.71264367816092</v>
      </c>
      <c r="Q10" s="81">
        <v>1</v>
      </c>
      <c r="R10" s="61"/>
      <c r="Z10" s="44"/>
      <c r="AA10" s="45"/>
      <c r="AB10" s="44"/>
      <c r="AC10" s="45"/>
      <c r="AD10" s="44"/>
      <c r="AE10" s="45"/>
      <c r="AF10" s="46"/>
      <c r="AG10" s="47"/>
      <c r="AH10" s="65"/>
      <c r="AI10" s="64"/>
      <c r="AJ10" s="64"/>
      <c r="AK10" s="64"/>
    </row>
    <row r="11" spans="1:37" s="63" customFormat="1" ht="51" customHeight="1">
      <c r="A11" s="78">
        <f t="shared" si="0"/>
        <v>1</v>
      </c>
      <c r="B11" s="84">
        <v>103</v>
      </c>
      <c r="C11" s="99" t="s">
        <v>28</v>
      </c>
      <c r="D11" s="84">
        <v>2001</v>
      </c>
      <c r="E11" s="84" t="s">
        <v>33</v>
      </c>
      <c r="F11" s="85" t="s">
        <v>61</v>
      </c>
      <c r="G11" s="85" t="s">
        <v>44</v>
      </c>
      <c r="H11" s="86" t="s">
        <v>45</v>
      </c>
      <c r="I11" s="94">
        <f>4!$D$32</f>
        <v>66.03448275862068</v>
      </c>
      <c r="J11" s="70">
        <f t="shared" si="1"/>
        <v>2</v>
      </c>
      <c r="K11" s="71">
        <f>4!$I$32</f>
        <v>67.58620689655173</v>
      </c>
      <c r="L11" s="70">
        <f t="shared" si="2"/>
        <v>1</v>
      </c>
      <c r="M11" s="71">
        <f>4!$N$32</f>
        <v>62.41379310344828</v>
      </c>
      <c r="N11" s="70">
        <f t="shared" si="3"/>
        <v>1</v>
      </c>
      <c r="O11" s="72">
        <f>4!$D$36</f>
        <v>568.5</v>
      </c>
      <c r="P11" s="95">
        <f>4!$D$37</f>
        <v>65.3448275862069</v>
      </c>
      <c r="Q11" s="81"/>
      <c r="R11" s="61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</row>
    <row r="12" spans="1:18" s="63" customFormat="1" ht="54">
      <c r="A12" s="78">
        <f t="shared" si="0"/>
        <v>2</v>
      </c>
      <c r="B12" s="84">
        <v>43</v>
      </c>
      <c r="C12" s="84" t="s">
        <v>32</v>
      </c>
      <c r="D12" s="84">
        <v>2001</v>
      </c>
      <c r="E12" s="84" t="s">
        <v>33</v>
      </c>
      <c r="F12" s="85" t="s">
        <v>62</v>
      </c>
      <c r="G12" s="85" t="s">
        <v>63</v>
      </c>
      <c r="H12" s="86" t="s">
        <v>43</v>
      </c>
      <c r="I12" s="94">
        <f>5!$D$32</f>
        <v>66.55172413793103</v>
      </c>
      <c r="J12" s="70">
        <f t="shared" si="1"/>
        <v>1</v>
      </c>
      <c r="K12" s="71">
        <f>5!$I$32</f>
        <v>64.13793103448276</v>
      </c>
      <c r="L12" s="70">
        <f t="shared" si="2"/>
        <v>3</v>
      </c>
      <c r="M12" s="71">
        <f>5!$N$32</f>
        <v>61.37931034482759</v>
      </c>
      <c r="N12" s="70">
        <f t="shared" si="3"/>
        <v>2</v>
      </c>
      <c r="O12" s="72">
        <f>5!$D$36</f>
        <v>557</v>
      </c>
      <c r="P12" s="95">
        <f>5!$D$37</f>
        <v>64.02298850574712</v>
      </c>
      <c r="Q12" s="82"/>
      <c r="R12" s="61"/>
    </row>
    <row r="13" spans="1:18" s="63" customFormat="1" ht="54">
      <c r="A13" s="78">
        <f t="shared" si="0"/>
        <v>12</v>
      </c>
      <c r="B13" s="84">
        <v>118</v>
      </c>
      <c r="C13" s="84" t="s">
        <v>64</v>
      </c>
      <c r="D13" s="84">
        <v>2001</v>
      </c>
      <c r="E13" s="84" t="s">
        <v>30</v>
      </c>
      <c r="F13" s="85" t="s">
        <v>65</v>
      </c>
      <c r="G13" s="98" t="s">
        <v>66</v>
      </c>
      <c r="H13" s="86" t="s">
        <v>67</v>
      </c>
      <c r="I13" s="94">
        <f>6!$D$32</f>
        <v>53.793103448275865</v>
      </c>
      <c r="J13" s="70">
        <f t="shared" si="1"/>
        <v>12</v>
      </c>
      <c r="K13" s="71">
        <f>6!$I$32</f>
        <v>57.06896551724138</v>
      </c>
      <c r="L13" s="70">
        <f t="shared" si="2"/>
        <v>12</v>
      </c>
      <c r="M13" s="71">
        <f>6!$N$32</f>
        <v>55.689655172413794</v>
      </c>
      <c r="N13" s="70">
        <f t="shared" si="3"/>
        <v>12</v>
      </c>
      <c r="O13" s="72">
        <f>6!$D$36</f>
        <v>483</v>
      </c>
      <c r="P13" s="95">
        <f>6!$D$37</f>
        <v>55.51724137931035</v>
      </c>
      <c r="Q13" s="81"/>
      <c r="R13" s="61"/>
    </row>
    <row r="14" spans="1:37" s="63" customFormat="1" ht="54">
      <c r="A14" s="78">
        <f t="shared" si="0"/>
        <v>4</v>
      </c>
      <c r="B14" s="84">
        <v>59</v>
      </c>
      <c r="C14" s="84" t="s">
        <v>40</v>
      </c>
      <c r="D14" s="84">
        <v>2001</v>
      </c>
      <c r="E14" s="84" t="s">
        <v>30</v>
      </c>
      <c r="F14" s="85" t="s">
        <v>68</v>
      </c>
      <c r="G14" s="85" t="s">
        <v>42</v>
      </c>
      <c r="H14" s="86" t="s">
        <v>69</v>
      </c>
      <c r="I14" s="94">
        <f>7!$D$32</f>
        <v>64.48275862068965</v>
      </c>
      <c r="J14" s="70">
        <f t="shared" si="1"/>
        <v>4</v>
      </c>
      <c r="K14" s="71">
        <f>7!$I$32</f>
        <v>61.37931034482759</v>
      </c>
      <c r="L14" s="70">
        <f t="shared" si="2"/>
        <v>6</v>
      </c>
      <c r="M14" s="71">
        <f>7!$N$32</f>
        <v>60.172413793103445</v>
      </c>
      <c r="N14" s="70">
        <f t="shared" si="3"/>
        <v>6</v>
      </c>
      <c r="O14" s="72">
        <f>7!$D$36</f>
        <v>539.5</v>
      </c>
      <c r="P14" s="95">
        <f>7!$D$37</f>
        <v>62.01149425287357</v>
      </c>
      <c r="Q14" s="81"/>
      <c r="R14" s="61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</row>
    <row r="15" spans="1:37" s="63" customFormat="1" ht="72">
      <c r="A15" s="78">
        <f t="shared" si="0"/>
        <v>6</v>
      </c>
      <c r="B15" s="84">
        <v>47</v>
      </c>
      <c r="C15" s="84" t="s">
        <v>31</v>
      </c>
      <c r="D15" s="84">
        <v>2001</v>
      </c>
      <c r="E15" s="84" t="s">
        <v>30</v>
      </c>
      <c r="F15" s="85" t="s">
        <v>70</v>
      </c>
      <c r="G15" s="85" t="s">
        <v>46</v>
      </c>
      <c r="H15" s="86" t="s">
        <v>71</v>
      </c>
      <c r="I15" s="94">
        <f>8!$D$32</f>
        <v>60.86206896551724</v>
      </c>
      <c r="J15" s="70">
        <f t="shared" si="1"/>
        <v>7</v>
      </c>
      <c r="K15" s="71">
        <f>8!$I$32</f>
        <v>60.86206896551724</v>
      </c>
      <c r="L15" s="70">
        <f t="shared" si="2"/>
        <v>8</v>
      </c>
      <c r="M15" s="71">
        <f>8!$N$32</f>
        <v>61.37931034482759</v>
      </c>
      <c r="N15" s="70">
        <f t="shared" si="3"/>
        <v>2</v>
      </c>
      <c r="O15" s="72">
        <f>8!$D$36</f>
        <v>531</v>
      </c>
      <c r="P15" s="95">
        <f>8!$D$37</f>
        <v>61.03448275862069</v>
      </c>
      <c r="Q15" s="90"/>
      <c r="R15" s="91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</row>
    <row r="16" spans="1:37" s="63" customFormat="1" ht="54">
      <c r="A16" s="78">
        <f t="shared" si="0"/>
        <v>11</v>
      </c>
      <c r="B16" s="84">
        <v>96</v>
      </c>
      <c r="C16" s="84" t="s">
        <v>72</v>
      </c>
      <c r="D16" s="84">
        <v>2000</v>
      </c>
      <c r="E16" s="84" t="s">
        <v>30</v>
      </c>
      <c r="F16" s="85" t="s">
        <v>73</v>
      </c>
      <c r="G16" s="85" t="s">
        <v>74</v>
      </c>
      <c r="H16" s="86" t="s">
        <v>75</v>
      </c>
      <c r="I16" s="94">
        <f>9!$D$32</f>
        <v>58.44827586206897</v>
      </c>
      <c r="J16" s="70">
        <f t="shared" si="1"/>
        <v>8</v>
      </c>
      <c r="K16" s="71">
        <f>9!$I$32</f>
        <v>60.689655172413794</v>
      </c>
      <c r="L16" s="70">
        <f t="shared" si="2"/>
        <v>10</v>
      </c>
      <c r="M16" s="71">
        <f>9!$N$32</f>
        <v>58.96551724137931</v>
      </c>
      <c r="N16" s="70">
        <f t="shared" si="3"/>
        <v>10</v>
      </c>
      <c r="O16" s="72">
        <f>9!$D$36</f>
        <v>516.5</v>
      </c>
      <c r="P16" s="95">
        <f>9!$D$37</f>
        <v>59.36781609195402</v>
      </c>
      <c r="Q16" s="90"/>
      <c r="R16" s="91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</row>
    <row r="17" spans="1:37" s="63" customFormat="1" ht="54">
      <c r="A17" s="78">
        <f t="shared" si="0"/>
        <v>7</v>
      </c>
      <c r="B17" s="84">
        <v>202</v>
      </c>
      <c r="C17" s="84" t="s">
        <v>29</v>
      </c>
      <c r="D17" s="84">
        <v>2001</v>
      </c>
      <c r="E17" s="84" t="s">
        <v>33</v>
      </c>
      <c r="F17" s="85" t="s">
        <v>76</v>
      </c>
      <c r="G17" s="85" t="s">
        <v>38</v>
      </c>
      <c r="H17" s="86" t="s">
        <v>39</v>
      </c>
      <c r="I17" s="94">
        <f>'10'!$D$32</f>
        <v>57.93103448275862</v>
      </c>
      <c r="J17" s="70">
        <f t="shared" si="1"/>
        <v>10</v>
      </c>
      <c r="K17" s="71">
        <f>'10'!$I$32</f>
        <v>63.10344827586207</v>
      </c>
      <c r="L17" s="70">
        <f t="shared" si="2"/>
        <v>4</v>
      </c>
      <c r="M17" s="71">
        <f>'10'!$N$32</f>
        <v>60.172413793103445</v>
      </c>
      <c r="N17" s="70">
        <f t="shared" si="3"/>
        <v>6</v>
      </c>
      <c r="O17" s="72">
        <f>'10'!$D$36</f>
        <v>525.5</v>
      </c>
      <c r="P17" s="95">
        <f>'10'!$D$37</f>
        <v>60.40229885057471</v>
      </c>
      <c r="Q17" s="90"/>
      <c r="R17" s="91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</row>
    <row r="18" spans="1:37" s="63" customFormat="1" ht="72">
      <c r="A18" s="78">
        <f t="shared" si="0"/>
        <v>8</v>
      </c>
      <c r="B18" s="84">
        <v>48</v>
      </c>
      <c r="C18" s="84" t="s">
        <v>77</v>
      </c>
      <c r="D18" s="84">
        <v>1999</v>
      </c>
      <c r="E18" s="84" t="s">
        <v>30</v>
      </c>
      <c r="F18" s="85" t="s">
        <v>78</v>
      </c>
      <c r="G18" s="85" t="s">
        <v>46</v>
      </c>
      <c r="H18" s="86" t="s">
        <v>79</v>
      </c>
      <c r="I18" s="94">
        <f>'11'!$D$32</f>
        <v>58.275862068965516</v>
      </c>
      <c r="J18" s="70">
        <f t="shared" si="1"/>
        <v>9</v>
      </c>
      <c r="K18" s="71">
        <f>'11'!$I$32</f>
        <v>60.86206896551724</v>
      </c>
      <c r="L18" s="70">
        <f t="shared" si="2"/>
        <v>8</v>
      </c>
      <c r="M18" s="71">
        <f>'11'!$N$32</f>
        <v>60.3448275862069</v>
      </c>
      <c r="N18" s="70">
        <f t="shared" si="3"/>
        <v>5</v>
      </c>
      <c r="O18" s="72">
        <f>'11'!$D$36</f>
        <v>520.5</v>
      </c>
      <c r="P18" s="95">
        <f>'11'!$D$37</f>
        <v>59.82758620689655</v>
      </c>
      <c r="Q18" s="90"/>
      <c r="R18" s="91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</row>
    <row r="19" spans="1:37" s="63" customFormat="1" ht="54.75" thickBot="1">
      <c r="A19" s="78">
        <f t="shared" si="0"/>
        <v>10</v>
      </c>
      <c r="B19" s="87">
        <v>30</v>
      </c>
      <c r="C19" s="87" t="s">
        <v>48</v>
      </c>
      <c r="D19" s="87">
        <v>1999</v>
      </c>
      <c r="E19" s="87" t="s">
        <v>41</v>
      </c>
      <c r="F19" s="88" t="s">
        <v>80</v>
      </c>
      <c r="G19" s="88" t="s">
        <v>47</v>
      </c>
      <c r="H19" s="89" t="s">
        <v>49</v>
      </c>
      <c r="I19" s="96">
        <f>'12'!$D$32</f>
        <v>56.55172413793103</v>
      </c>
      <c r="J19" s="76">
        <f t="shared" si="1"/>
        <v>11</v>
      </c>
      <c r="K19" s="73">
        <f>'12'!$I$32</f>
        <v>61.206896551724135</v>
      </c>
      <c r="L19" s="76">
        <f t="shared" si="2"/>
        <v>7</v>
      </c>
      <c r="M19" s="73">
        <f>'12'!$N$32</f>
        <v>61.206896551724135</v>
      </c>
      <c r="N19" s="76">
        <f t="shared" si="3"/>
        <v>4</v>
      </c>
      <c r="O19" s="74">
        <f>'12'!$D$36</f>
        <v>519</v>
      </c>
      <c r="P19" s="97">
        <f>'12'!$D$37</f>
        <v>59.6551724137931</v>
      </c>
      <c r="Q19" s="83"/>
      <c r="R19" s="62"/>
      <c r="Z19" s="44"/>
      <c r="AA19" s="45"/>
      <c r="AB19" s="44"/>
      <c r="AC19" s="45"/>
      <c r="AD19" s="44"/>
      <c r="AE19" s="45"/>
      <c r="AF19" s="46"/>
      <c r="AG19" s="47"/>
      <c r="AH19" s="65"/>
      <c r="AI19" s="64"/>
      <c r="AJ19" s="64"/>
      <c r="AK19" s="64"/>
    </row>
    <row r="21" spans="4:6" ht="18.75">
      <c r="D21" s="3" t="s">
        <v>13</v>
      </c>
      <c r="E21" s="60" t="s">
        <v>3</v>
      </c>
      <c r="F21" s="52" t="s">
        <v>51</v>
      </c>
    </row>
    <row r="22" spans="5:6" ht="18.75">
      <c r="E22" s="60" t="s">
        <v>4</v>
      </c>
      <c r="F22" s="52" t="s">
        <v>36</v>
      </c>
    </row>
    <row r="23" spans="5:6" ht="18.75">
      <c r="E23" s="60" t="s">
        <v>5</v>
      </c>
      <c r="F23" s="52" t="s">
        <v>37</v>
      </c>
    </row>
    <row r="24" spans="5:6" ht="18.75">
      <c r="E24" s="4"/>
      <c r="F24" s="52"/>
    </row>
    <row r="25" spans="1:8" ht="18.75">
      <c r="A25" s="40" t="s">
        <v>34</v>
      </c>
      <c r="B25" s="40"/>
      <c r="C25" s="40"/>
      <c r="D25" s="40"/>
      <c r="E25" s="48"/>
      <c r="F25" s="49"/>
      <c r="G25" s="50"/>
      <c r="H25" s="51" t="s">
        <v>35</v>
      </c>
    </row>
  </sheetData>
  <sheetProtection/>
  <mergeCells count="19">
    <mergeCell ref="A1:Q1"/>
    <mergeCell ref="A2:Q2"/>
    <mergeCell ref="A3:Q3"/>
    <mergeCell ref="A6:A7"/>
    <mergeCell ref="B6:B7"/>
    <mergeCell ref="C6:C7"/>
    <mergeCell ref="D6:D7"/>
    <mergeCell ref="E6:E7"/>
    <mergeCell ref="G6:G7"/>
    <mergeCell ref="H6:H7"/>
    <mergeCell ref="R6:R7"/>
    <mergeCell ref="F6:F7"/>
    <mergeCell ref="I6:N6"/>
    <mergeCell ref="O6:O7"/>
    <mergeCell ref="P6:P7"/>
    <mergeCell ref="Q6:Q7"/>
    <mergeCell ref="I7:J7"/>
    <mergeCell ref="K7:L7"/>
    <mergeCell ref="M7:N7"/>
  </mergeCells>
  <printOptions/>
  <pageMargins left="0.75" right="0.75" top="0.49" bottom="0.25" header="0.5" footer="0.2"/>
  <pageSetup horizontalDpi="600" verticalDpi="600" orientation="landscape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AK43"/>
  <sheetViews>
    <sheetView zoomScalePageLayoutView="0" workbookViewId="0" topLeftCell="A22">
      <selection activeCell="I37" sqref="I37"/>
    </sheetView>
  </sheetViews>
  <sheetFormatPr defaultColWidth="3.8515625" defaultRowHeight="12.75"/>
  <cols>
    <col min="1" max="1" width="3.8515625" style="5" customWidth="1"/>
    <col min="2" max="2" width="2.8515625" style="5" customWidth="1"/>
    <col min="3" max="3" width="8.140625" style="5" customWidth="1"/>
    <col min="4" max="4" width="8.421875" style="5" customWidth="1"/>
    <col min="5" max="5" width="2.00390625" style="20" customWidth="1"/>
    <col min="6" max="6" width="3.8515625" style="5" customWidth="1"/>
    <col min="7" max="7" width="2.8515625" style="5" customWidth="1"/>
    <col min="8" max="8" width="7.7109375" style="5" customWidth="1"/>
    <col min="9" max="9" width="10.00390625" style="5" customWidth="1"/>
    <col min="10" max="10" width="2.00390625" style="20" customWidth="1"/>
    <col min="11" max="11" width="3.8515625" style="5" customWidth="1"/>
    <col min="12" max="12" width="2.8515625" style="5" customWidth="1"/>
    <col min="13" max="13" width="8.7109375" style="5" customWidth="1"/>
    <col min="14" max="14" width="11.28125" style="5" customWidth="1"/>
    <col min="15" max="15" width="2.00390625" style="20" customWidth="1"/>
    <col min="16" max="16384" width="3.8515625" style="5" customWidth="1"/>
  </cols>
  <sheetData>
    <row r="1" spans="1:15" ht="24" customHeight="1">
      <c r="A1" s="143" t="str">
        <f>рез!A3</f>
        <v>Командний Приз /діти/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</row>
    <row r="2" spans="1:37" s="1" customFormat="1" ht="15.75" customHeight="1">
      <c r="A2" s="158" t="str">
        <f>рез!I7</f>
        <v>Е</v>
      </c>
      <c r="B2" s="159"/>
      <c r="C2" s="159"/>
      <c r="D2" s="160"/>
      <c r="E2" s="6"/>
      <c r="F2" s="158" t="str">
        <f>рез!K7</f>
        <v>С</v>
      </c>
      <c r="G2" s="159"/>
      <c r="H2" s="159"/>
      <c r="I2" s="160"/>
      <c r="J2" s="7"/>
      <c r="K2" s="158" t="str">
        <f>рез!M7</f>
        <v>М</v>
      </c>
      <c r="L2" s="159"/>
      <c r="M2" s="159"/>
      <c r="N2" s="160"/>
      <c r="O2" s="7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15" ht="12.75">
      <c r="A3" s="9" t="s">
        <v>0</v>
      </c>
      <c r="B3" s="9"/>
      <c r="C3" s="9"/>
      <c r="D3" s="10"/>
      <c r="E3" s="11"/>
      <c r="F3" s="9" t="s">
        <v>0</v>
      </c>
      <c r="G3" s="9"/>
      <c r="H3" s="9"/>
      <c r="I3" s="10"/>
      <c r="J3" s="12"/>
      <c r="K3" s="9" t="s">
        <v>0</v>
      </c>
      <c r="L3" s="9"/>
      <c r="M3" s="9"/>
      <c r="N3" s="10"/>
      <c r="O3" s="12"/>
    </row>
    <row r="4" spans="1:15" ht="13.5">
      <c r="A4" s="13">
        <v>1</v>
      </c>
      <c r="B4" s="13"/>
      <c r="C4" s="14">
        <v>6</v>
      </c>
      <c r="D4" s="10">
        <f>C4</f>
        <v>6</v>
      </c>
      <c r="E4" s="11"/>
      <c r="F4" s="13">
        <v>1</v>
      </c>
      <c r="G4" s="13"/>
      <c r="H4" s="14">
        <v>6</v>
      </c>
      <c r="I4" s="10">
        <f>H4</f>
        <v>6</v>
      </c>
      <c r="J4" s="12"/>
      <c r="K4" s="13">
        <v>1</v>
      </c>
      <c r="L4" s="13"/>
      <c r="M4" s="14">
        <v>6</v>
      </c>
      <c r="N4" s="10">
        <f>M4</f>
        <v>6</v>
      </c>
      <c r="O4" s="12"/>
    </row>
    <row r="5" spans="1:15" ht="13.5">
      <c r="A5" s="13">
        <v>2</v>
      </c>
      <c r="B5" s="13"/>
      <c r="C5" s="14">
        <v>5.5</v>
      </c>
      <c r="D5" s="10">
        <f aca="true" t="shared" si="0" ref="D5:D18">C5</f>
        <v>5.5</v>
      </c>
      <c r="E5" s="11"/>
      <c r="F5" s="13">
        <v>2</v>
      </c>
      <c r="G5" s="13"/>
      <c r="H5" s="14">
        <v>6</v>
      </c>
      <c r="I5" s="10">
        <f aca="true" t="shared" si="1" ref="I5:I25">H5</f>
        <v>6</v>
      </c>
      <c r="J5" s="12"/>
      <c r="K5" s="13">
        <v>2</v>
      </c>
      <c r="L5" s="13"/>
      <c r="M5" s="14">
        <v>6</v>
      </c>
      <c r="N5" s="10">
        <f aca="true" t="shared" si="2" ref="N5:N25">M5</f>
        <v>6</v>
      </c>
      <c r="O5" s="12"/>
    </row>
    <row r="6" spans="1:15" ht="13.5">
      <c r="A6" s="15">
        <v>3</v>
      </c>
      <c r="B6" s="15"/>
      <c r="C6" s="14">
        <v>5</v>
      </c>
      <c r="D6" s="16">
        <f>C6</f>
        <v>5</v>
      </c>
      <c r="E6" s="11"/>
      <c r="F6" s="15">
        <v>3</v>
      </c>
      <c r="G6" s="15"/>
      <c r="H6" s="14">
        <v>5</v>
      </c>
      <c r="I6" s="16">
        <f>H6</f>
        <v>5</v>
      </c>
      <c r="J6" s="12"/>
      <c r="K6" s="15">
        <v>3</v>
      </c>
      <c r="L6" s="15"/>
      <c r="M6" s="14">
        <v>6</v>
      </c>
      <c r="N6" s="16">
        <f>M6</f>
        <v>6</v>
      </c>
      <c r="O6" s="12"/>
    </row>
    <row r="7" spans="1:15" ht="13.5">
      <c r="A7" s="15">
        <v>4</v>
      </c>
      <c r="B7" s="15"/>
      <c r="C7" s="14">
        <v>6</v>
      </c>
      <c r="D7" s="16">
        <f>C7</f>
        <v>6</v>
      </c>
      <c r="E7" s="11"/>
      <c r="F7" s="15">
        <v>4</v>
      </c>
      <c r="G7" s="15"/>
      <c r="H7" s="14">
        <v>5.5</v>
      </c>
      <c r="I7" s="16">
        <f>H7</f>
        <v>5.5</v>
      </c>
      <c r="J7" s="12"/>
      <c r="K7" s="15">
        <v>4</v>
      </c>
      <c r="L7" s="15"/>
      <c r="M7" s="14">
        <v>5.5</v>
      </c>
      <c r="N7" s="16">
        <f>M7</f>
        <v>5.5</v>
      </c>
      <c r="O7" s="12"/>
    </row>
    <row r="8" spans="1:15" ht="13.5">
      <c r="A8" s="13">
        <v>5</v>
      </c>
      <c r="B8" s="13"/>
      <c r="C8" s="14">
        <v>5</v>
      </c>
      <c r="D8" s="16">
        <f t="shared" si="0"/>
        <v>5</v>
      </c>
      <c r="E8" s="11"/>
      <c r="F8" s="13">
        <v>5</v>
      </c>
      <c r="G8" s="13"/>
      <c r="H8" s="14">
        <v>6</v>
      </c>
      <c r="I8" s="10">
        <f t="shared" si="1"/>
        <v>6</v>
      </c>
      <c r="J8" s="12"/>
      <c r="K8" s="13">
        <v>5</v>
      </c>
      <c r="L8" s="13"/>
      <c r="M8" s="14">
        <v>5.5</v>
      </c>
      <c r="N8" s="10">
        <f t="shared" si="2"/>
        <v>5.5</v>
      </c>
      <c r="O8" s="12"/>
    </row>
    <row r="9" spans="1:15" ht="13.5">
      <c r="A9" s="13">
        <v>6</v>
      </c>
      <c r="B9" s="13"/>
      <c r="C9" s="14">
        <v>5</v>
      </c>
      <c r="D9" s="16">
        <f t="shared" si="0"/>
        <v>5</v>
      </c>
      <c r="E9" s="11"/>
      <c r="F9" s="13">
        <v>6</v>
      </c>
      <c r="G9" s="13"/>
      <c r="H9" s="14">
        <v>6</v>
      </c>
      <c r="I9" s="10">
        <f t="shared" si="1"/>
        <v>6</v>
      </c>
      <c r="J9" s="12"/>
      <c r="K9" s="13">
        <v>6</v>
      </c>
      <c r="L9" s="13"/>
      <c r="M9" s="14">
        <v>5.5</v>
      </c>
      <c r="N9" s="10">
        <f t="shared" si="2"/>
        <v>5.5</v>
      </c>
      <c r="O9" s="12"/>
    </row>
    <row r="10" spans="1:15" ht="13.5">
      <c r="A10" s="13">
        <v>7</v>
      </c>
      <c r="B10" s="13"/>
      <c r="C10" s="14">
        <v>6</v>
      </c>
      <c r="D10" s="16">
        <f t="shared" si="0"/>
        <v>6</v>
      </c>
      <c r="E10" s="11"/>
      <c r="F10" s="13">
        <v>7</v>
      </c>
      <c r="G10" s="13"/>
      <c r="H10" s="14">
        <v>6</v>
      </c>
      <c r="I10" s="10">
        <f t="shared" si="1"/>
        <v>6</v>
      </c>
      <c r="J10" s="12"/>
      <c r="K10" s="13">
        <v>7</v>
      </c>
      <c r="L10" s="13"/>
      <c r="M10" s="14">
        <v>6.5</v>
      </c>
      <c r="N10" s="10">
        <f t="shared" si="2"/>
        <v>6.5</v>
      </c>
      <c r="O10" s="12"/>
    </row>
    <row r="11" spans="1:15" ht="13.5">
      <c r="A11" s="15">
        <v>8</v>
      </c>
      <c r="B11" s="31"/>
      <c r="C11" s="14">
        <v>7</v>
      </c>
      <c r="D11" s="16">
        <f>C11</f>
        <v>7</v>
      </c>
      <c r="E11" s="11"/>
      <c r="F11" s="15">
        <v>8</v>
      </c>
      <c r="G11" s="15"/>
      <c r="H11" s="14">
        <v>6.5</v>
      </c>
      <c r="I11" s="16">
        <f>H11</f>
        <v>6.5</v>
      </c>
      <c r="J11" s="12"/>
      <c r="K11" s="15">
        <v>8</v>
      </c>
      <c r="L11" s="15"/>
      <c r="M11" s="14">
        <v>6.5</v>
      </c>
      <c r="N11" s="16">
        <f>M11</f>
        <v>6.5</v>
      </c>
      <c r="O11" s="12"/>
    </row>
    <row r="12" spans="1:15" ht="13.5">
      <c r="A12" s="13">
        <v>9</v>
      </c>
      <c r="B12" s="13"/>
      <c r="C12" s="14">
        <v>6.5</v>
      </c>
      <c r="D12" s="16">
        <f t="shared" si="0"/>
        <v>6.5</v>
      </c>
      <c r="E12" s="11"/>
      <c r="F12" s="13">
        <v>9</v>
      </c>
      <c r="G12" s="13"/>
      <c r="H12" s="14">
        <v>6</v>
      </c>
      <c r="I12" s="10">
        <f t="shared" si="1"/>
        <v>6</v>
      </c>
      <c r="J12" s="12"/>
      <c r="K12" s="13">
        <v>9</v>
      </c>
      <c r="L12" s="13"/>
      <c r="M12" s="14">
        <v>6</v>
      </c>
      <c r="N12" s="10">
        <f t="shared" si="2"/>
        <v>6</v>
      </c>
      <c r="O12" s="12"/>
    </row>
    <row r="13" spans="1:15" ht="13.5">
      <c r="A13" s="13">
        <v>10</v>
      </c>
      <c r="B13" s="13"/>
      <c r="C13" s="14">
        <v>6</v>
      </c>
      <c r="D13" s="10">
        <f>C13</f>
        <v>6</v>
      </c>
      <c r="E13" s="11"/>
      <c r="F13" s="13">
        <v>10</v>
      </c>
      <c r="G13" s="13"/>
      <c r="H13" s="14">
        <v>6</v>
      </c>
      <c r="I13" s="10">
        <f>H13</f>
        <v>6</v>
      </c>
      <c r="J13" s="11"/>
      <c r="K13" s="13">
        <v>10</v>
      </c>
      <c r="L13" s="13"/>
      <c r="M13" s="14">
        <v>6</v>
      </c>
      <c r="N13" s="10">
        <f>M13</f>
        <v>6</v>
      </c>
      <c r="O13" s="11"/>
    </row>
    <row r="14" spans="1:15" ht="13.5">
      <c r="A14" s="15">
        <v>11</v>
      </c>
      <c r="B14" s="15"/>
      <c r="C14" s="14">
        <v>5.5</v>
      </c>
      <c r="D14" s="16">
        <f>C14</f>
        <v>5.5</v>
      </c>
      <c r="E14" s="11"/>
      <c r="F14" s="15">
        <v>11</v>
      </c>
      <c r="G14" s="15"/>
      <c r="H14" s="14">
        <v>6</v>
      </c>
      <c r="I14" s="16">
        <f>H14</f>
        <v>6</v>
      </c>
      <c r="J14" s="11"/>
      <c r="K14" s="15">
        <v>11</v>
      </c>
      <c r="L14" s="15"/>
      <c r="M14" s="14">
        <v>5.5</v>
      </c>
      <c r="N14" s="16">
        <f>M14</f>
        <v>5.5</v>
      </c>
      <c r="O14" s="11"/>
    </row>
    <row r="15" spans="1:15" ht="13.5">
      <c r="A15" s="15">
        <v>12</v>
      </c>
      <c r="B15" s="15"/>
      <c r="C15" s="14">
        <v>5.5</v>
      </c>
      <c r="D15" s="16">
        <f>C15</f>
        <v>5.5</v>
      </c>
      <c r="E15" s="11"/>
      <c r="F15" s="15">
        <v>12</v>
      </c>
      <c r="G15" s="15"/>
      <c r="H15" s="14">
        <v>5</v>
      </c>
      <c r="I15" s="16">
        <f>H15</f>
        <v>5</v>
      </c>
      <c r="J15" s="11"/>
      <c r="K15" s="15">
        <v>12</v>
      </c>
      <c r="L15" s="15"/>
      <c r="M15" s="14">
        <v>5.5</v>
      </c>
      <c r="N15" s="16">
        <f>M15</f>
        <v>5.5</v>
      </c>
      <c r="O15" s="11"/>
    </row>
    <row r="16" spans="1:15" ht="13.5">
      <c r="A16" s="13">
        <v>13</v>
      </c>
      <c r="B16" s="13"/>
      <c r="C16" s="14">
        <v>6</v>
      </c>
      <c r="D16" s="10">
        <f t="shared" si="0"/>
        <v>6</v>
      </c>
      <c r="E16" s="11"/>
      <c r="F16" s="13">
        <v>13</v>
      </c>
      <c r="G16" s="13"/>
      <c r="H16" s="14">
        <v>6</v>
      </c>
      <c r="I16" s="10">
        <f t="shared" si="1"/>
        <v>6</v>
      </c>
      <c r="J16" s="11"/>
      <c r="K16" s="13">
        <v>13</v>
      </c>
      <c r="L16" s="13"/>
      <c r="M16" s="14">
        <v>6</v>
      </c>
      <c r="N16" s="16">
        <f t="shared" si="2"/>
        <v>6</v>
      </c>
      <c r="O16" s="11"/>
    </row>
    <row r="17" spans="1:15" ht="13.5">
      <c r="A17" s="15">
        <v>14</v>
      </c>
      <c r="B17" s="15"/>
      <c r="C17" s="14">
        <v>5.5</v>
      </c>
      <c r="D17" s="16">
        <f>C17</f>
        <v>5.5</v>
      </c>
      <c r="E17" s="11"/>
      <c r="F17" s="15">
        <v>14</v>
      </c>
      <c r="G17" s="15"/>
      <c r="H17" s="14">
        <v>6</v>
      </c>
      <c r="I17" s="16">
        <f>H17</f>
        <v>6</v>
      </c>
      <c r="J17" s="11"/>
      <c r="K17" s="15">
        <v>14</v>
      </c>
      <c r="L17" s="15"/>
      <c r="M17" s="14">
        <v>6</v>
      </c>
      <c r="N17" s="16">
        <f>M17</f>
        <v>6</v>
      </c>
      <c r="O17" s="11"/>
    </row>
    <row r="18" spans="1:15" ht="13.5">
      <c r="A18" s="13">
        <v>15</v>
      </c>
      <c r="B18" s="13"/>
      <c r="C18" s="14">
        <v>5.5</v>
      </c>
      <c r="D18" s="10">
        <f t="shared" si="0"/>
        <v>5.5</v>
      </c>
      <c r="E18" s="11"/>
      <c r="F18" s="13">
        <v>15</v>
      </c>
      <c r="G18" s="13"/>
      <c r="H18" s="14">
        <v>6</v>
      </c>
      <c r="I18" s="10">
        <f t="shared" si="1"/>
        <v>6</v>
      </c>
      <c r="J18" s="11"/>
      <c r="K18" s="13">
        <v>15</v>
      </c>
      <c r="L18" s="13"/>
      <c r="M18" s="14">
        <v>6</v>
      </c>
      <c r="N18" s="10">
        <f t="shared" si="2"/>
        <v>6</v>
      </c>
      <c r="O18" s="11"/>
    </row>
    <row r="19" spans="1:15" ht="13.5">
      <c r="A19" s="13">
        <v>16</v>
      </c>
      <c r="B19" s="13"/>
      <c r="C19" s="14">
        <v>5</v>
      </c>
      <c r="D19" s="10">
        <f>C19</f>
        <v>5</v>
      </c>
      <c r="E19" s="11"/>
      <c r="F19" s="32">
        <v>16</v>
      </c>
      <c r="G19" s="13"/>
      <c r="H19" s="14">
        <v>6</v>
      </c>
      <c r="I19" s="10">
        <f t="shared" si="1"/>
        <v>6</v>
      </c>
      <c r="J19" s="11"/>
      <c r="K19" s="13">
        <v>16</v>
      </c>
      <c r="L19" s="13"/>
      <c r="M19" s="14">
        <v>5.5</v>
      </c>
      <c r="N19" s="10">
        <f t="shared" si="2"/>
        <v>5.5</v>
      </c>
      <c r="O19" s="11"/>
    </row>
    <row r="20" spans="1:15" ht="13.5">
      <c r="A20" s="15">
        <v>17</v>
      </c>
      <c r="B20" s="13"/>
      <c r="C20" s="14">
        <v>6.5</v>
      </c>
      <c r="D20" s="10">
        <f aca="true" t="shared" si="3" ref="D20:D25">C20</f>
        <v>6.5</v>
      </c>
      <c r="E20" s="11"/>
      <c r="F20" s="33">
        <v>17</v>
      </c>
      <c r="G20" s="13"/>
      <c r="H20" s="14">
        <v>6</v>
      </c>
      <c r="I20" s="10">
        <f t="shared" si="1"/>
        <v>6</v>
      </c>
      <c r="J20" s="12"/>
      <c r="K20" s="15">
        <v>17</v>
      </c>
      <c r="L20" s="13"/>
      <c r="M20" s="14">
        <v>6</v>
      </c>
      <c r="N20" s="10">
        <f t="shared" si="2"/>
        <v>6</v>
      </c>
      <c r="O20" s="12"/>
    </row>
    <row r="21" spans="1:15" ht="13.5">
      <c r="A21" s="13">
        <v>18</v>
      </c>
      <c r="B21" s="13"/>
      <c r="C21" s="14">
        <v>7</v>
      </c>
      <c r="D21" s="10">
        <f t="shared" si="3"/>
        <v>7</v>
      </c>
      <c r="E21" s="11"/>
      <c r="F21" s="32">
        <v>18</v>
      </c>
      <c r="G21" s="13"/>
      <c r="H21" s="14">
        <v>6</v>
      </c>
      <c r="I21" s="10">
        <f t="shared" si="1"/>
        <v>6</v>
      </c>
      <c r="J21" s="12"/>
      <c r="K21" s="13">
        <v>18</v>
      </c>
      <c r="L21" s="13"/>
      <c r="M21" s="14">
        <v>6</v>
      </c>
      <c r="N21" s="10">
        <f t="shared" si="2"/>
        <v>6</v>
      </c>
      <c r="O21" s="12"/>
    </row>
    <row r="22" spans="1:15" ht="13.5">
      <c r="A22" s="34">
        <v>19</v>
      </c>
      <c r="B22" s="34">
        <v>2</v>
      </c>
      <c r="C22" s="77">
        <v>6.5</v>
      </c>
      <c r="D22" s="35">
        <f>C22*B22</f>
        <v>13</v>
      </c>
      <c r="E22" s="11"/>
      <c r="F22" s="36">
        <v>19</v>
      </c>
      <c r="G22" s="34">
        <v>2</v>
      </c>
      <c r="H22" s="77">
        <v>7</v>
      </c>
      <c r="I22" s="35">
        <f>H22*G22</f>
        <v>14</v>
      </c>
      <c r="J22" s="12"/>
      <c r="K22" s="34">
        <v>19</v>
      </c>
      <c r="L22" s="34">
        <v>2</v>
      </c>
      <c r="M22" s="77">
        <v>7</v>
      </c>
      <c r="N22" s="35">
        <f>M22*L22</f>
        <v>14</v>
      </c>
      <c r="O22" s="12"/>
    </row>
    <row r="23" spans="1:15" ht="13.5">
      <c r="A23" s="15">
        <v>20</v>
      </c>
      <c r="B23" s="13"/>
      <c r="C23" s="14">
        <v>6</v>
      </c>
      <c r="D23" s="10">
        <f t="shared" si="3"/>
        <v>6</v>
      </c>
      <c r="E23" s="11"/>
      <c r="F23" s="33">
        <v>20</v>
      </c>
      <c r="G23" s="13"/>
      <c r="H23" s="14">
        <v>6</v>
      </c>
      <c r="I23" s="10">
        <f t="shared" si="1"/>
        <v>6</v>
      </c>
      <c r="J23" s="12"/>
      <c r="K23" s="15">
        <v>20</v>
      </c>
      <c r="L23" s="13"/>
      <c r="M23" s="14">
        <v>6</v>
      </c>
      <c r="N23" s="10">
        <f t="shared" si="2"/>
        <v>6</v>
      </c>
      <c r="O23" s="12"/>
    </row>
    <row r="24" spans="1:15" ht="13.5">
      <c r="A24" s="13">
        <v>21</v>
      </c>
      <c r="B24" s="13"/>
      <c r="C24" s="14">
        <v>5.5</v>
      </c>
      <c r="D24" s="10">
        <f t="shared" si="3"/>
        <v>5.5</v>
      </c>
      <c r="E24" s="11"/>
      <c r="F24" s="32">
        <v>21</v>
      </c>
      <c r="G24" s="13"/>
      <c r="H24" s="14">
        <v>6</v>
      </c>
      <c r="I24" s="10">
        <f t="shared" si="1"/>
        <v>6</v>
      </c>
      <c r="J24" s="12"/>
      <c r="K24" s="13">
        <v>21</v>
      </c>
      <c r="L24" s="13"/>
      <c r="M24" s="14">
        <v>5</v>
      </c>
      <c r="N24" s="10">
        <f t="shared" si="2"/>
        <v>5</v>
      </c>
      <c r="O24" s="12"/>
    </row>
    <row r="25" spans="1:15" ht="13.5">
      <c r="A25" s="13">
        <v>22</v>
      </c>
      <c r="B25" s="13"/>
      <c r="C25" s="14">
        <v>5.5</v>
      </c>
      <c r="D25" s="10">
        <f t="shared" si="3"/>
        <v>5.5</v>
      </c>
      <c r="E25" s="11"/>
      <c r="F25" s="32">
        <v>22</v>
      </c>
      <c r="G25" s="13"/>
      <c r="H25" s="14">
        <v>6</v>
      </c>
      <c r="I25" s="10">
        <f t="shared" si="1"/>
        <v>6</v>
      </c>
      <c r="J25" s="12"/>
      <c r="K25" s="13">
        <v>22</v>
      </c>
      <c r="L25" s="13"/>
      <c r="M25" s="14">
        <v>5</v>
      </c>
      <c r="N25" s="10">
        <f t="shared" si="2"/>
        <v>5</v>
      </c>
      <c r="O25" s="12"/>
    </row>
    <row r="26" spans="1:15" ht="18" customHeight="1">
      <c r="A26" s="147"/>
      <c r="B26" s="148"/>
      <c r="C26" s="149"/>
      <c r="D26" s="53">
        <f>SUM(D4:D25)</f>
        <v>134.5</v>
      </c>
      <c r="E26" s="11"/>
      <c r="F26" s="147"/>
      <c r="G26" s="148"/>
      <c r="H26" s="149"/>
      <c r="I26" s="53">
        <f>SUM(I4:I25)</f>
        <v>138</v>
      </c>
      <c r="J26" s="12"/>
      <c r="K26" s="147"/>
      <c r="L26" s="148"/>
      <c r="M26" s="149"/>
      <c r="N26" s="53">
        <f>SUM(N4:N25)</f>
        <v>136</v>
      </c>
      <c r="O26" s="12"/>
    </row>
    <row r="27" spans="1:15" ht="15">
      <c r="A27" s="19">
        <v>1</v>
      </c>
      <c r="B27" s="19">
        <v>1</v>
      </c>
      <c r="C27" s="14">
        <v>6</v>
      </c>
      <c r="D27" s="10">
        <f>C27</f>
        <v>6</v>
      </c>
      <c r="E27" s="11"/>
      <c r="F27" s="19">
        <v>1</v>
      </c>
      <c r="G27" s="19">
        <v>1</v>
      </c>
      <c r="H27" s="14">
        <v>6</v>
      </c>
      <c r="I27" s="10">
        <f>H27</f>
        <v>6</v>
      </c>
      <c r="J27" s="12"/>
      <c r="K27" s="19">
        <v>1</v>
      </c>
      <c r="L27" s="19">
        <v>1</v>
      </c>
      <c r="M27" s="14">
        <v>6</v>
      </c>
      <c r="N27" s="10">
        <f>M27</f>
        <v>6</v>
      </c>
      <c r="O27" s="12"/>
    </row>
    <row r="28" spans="1:15" ht="15">
      <c r="A28" s="19">
        <v>2</v>
      </c>
      <c r="B28" s="19">
        <v>1</v>
      </c>
      <c r="C28" s="14">
        <v>6</v>
      </c>
      <c r="D28" s="10">
        <f>C28</f>
        <v>6</v>
      </c>
      <c r="E28" s="11"/>
      <c r="F28" s="19">
        <v>2</v>
      </c>
      <c r="G28" s="19">
        <v>1</v>
      </c>
      <c r="H28" s="14">
        <v>6</v>
      </c>
      <c r="I28" s="10">
        <f>H28</f>
        <v>6</v>
      </c>
      <c r="J28" s="12"/>
      <c r="K28" s="19">
        <v>2</v>
      </c>
      <c r="L28" s="19">
        <v>1</v>
      </c>
      <c r="M28" s="14">
        <v>6</v>
      </c>
      <c r="N28" s="10">
        <f>M28</f>
        <v>6</v>
      </c>
      <c r="O28" s="12"/>
    </row>
    <row r="29" spans="1:15" ht="15">
      <c r="A29" s="19">
        <v>3</v>
      </c>
      <c r="B29" s="19">
        <v>2</v>
      </c>
      <c r="C29" s="14">
        <v>5.5</v>
      </c>
      <c r="D29" s="10">
        <f>C29*2</f>
        <v>11</v>
      </c>
      <c r="E29" s="11"/>
      <c r="F29" s="19">
        <v>3</v>
      </c>
      <c r="G29" s="19">
        <v>2</v>
      </c>
      <c r="H29" s="14">
        <v>6.5</v>
      </c>
      <c r="I29" s="10">
        <f>H29*2</f>
        <v>13</v>
      </c>
      <c r="J29" s="12"/>
      <c r="K29" s="19">
        <v>3</v>
      </c>
      <c r="L29" s="19">
        <v>2</v>
      </c>
      <c r="M29" s="14">
        <v>5.5</v>
      </c>
      <c r="N29" s="10">
        <f>M29*2</f>
        <v>11</v>
      </c>
      <c r="O29" s="12"/>
    </row>
    <row r="30" spans="1:15" ht="15">
      <c r="A30" s="19">
        <v>4</v>
      </c>
      <c r="B30" s="19">
        <v>2</v>
      </c>
      <c r="C30" s="14">
        <v>6</v>
      </c>
      <c r="D30" s="10">
        <f>C30*2</f>
        <v>12</v>
      </c>
      <c r="E30" s="11"/>
      <c r="F30" s="19">
        <v>4</v>
      </c>
      <c r="G30" s="19">
        <v>2</v>
      </c>
      <c r="H30" s="14">
        <v>6.5</v>
      </c>
      <c r="I30" s="10">
        <f>H30*2</f>
        <v>13</v>
      </c>
      <c r="J30" s="12"/>
      <c r="K30" s="19">
        <v>4</v>
      </c>
      <c r="L30" s="19">
        <v>2</v>
      </c>
      <c r="M30" s="14">
        <v>6</v>
      </c>
      <c r="N30" s="10">
        <f>M30*2</f>
        <v>12</v>
      </c>
      <c r="O30" s="12"/>
    </row>
    <row r="31" spans="1:15" ht="15" customHeight="1">
      <c r="A31" s="147"/>
      <c r="B31" s="148"/>
      <c r="C31" s="149"/>
      <c r="D31" s="54">
        <f>SUM(D27:D30)</f>
        <v>35</v>
      </c>
      <c r="E31" s="11"/>
      <c r="F31" s="152"/>
      <c r="G31" s="153"/>
      <c r="H31" s="154"/>
      <c r="I31" s="54">
        <f>SUM(I27:I30)</f>
        <v>38</v>
      </c>
      <c r="J31" s="12"/>
      <c r="K31" s="147"/>
      <c r="L31" s="148"/>
      <c r="M31" s="149"/>
      <c r="N31" s="54">
        <f>SUM(N27:N30)</f>
        <v>35</v>
      </c>
      <c r="O31" s="12"/>
    </row>
    <row r="32" spans="1:15" ht="18.75" customHeight="1">
      <c r="A32" s="150"/>
      <c r="B32" s="151"/>
      <c r="C32" s="55">
        <f>SUM(D26+D31)-$D34-$D35</f>
        <v>169.5</v>
      </c>
      <c r="D32" s="56">
        <f>C32*100/290</f>
        <v>58.44827586206897</v>
      </c>
      <c r="E32" s="57"/>
      <c r="F32" s="150"/>
      <c r="G32" s="151"/>
      <c r="H32" s="55">
        <f>SUM(I26+I31)-$D34-$D35</f>
        <v>176</v>
      </c>
      <c r="I32" s="56">
        <f>H32*100/290</f>
        <v>60.689655172413794</v>
      </c>
      <c r="J32" s="35"/>
      <c r="K32" s="17"/>
      <c r="L32" s="18"/>
      <c r="M32" s="55">
        <f>SUM(N26+N31)-$D34-$D35</f>
        <v>171</v>
      </c>
      <c r="N32" s="56">
        <f>M32*100/290</f>
        <v>58.96551724137931</v>
      </c>
      <c r="O32" s="35"/>
    </row>
    <row r="34" spans="1:13" ht="18.75">
      <c r="A34" s="21" t="s">
        <v>19</v>
      </c>
      <c r="D34" s="22">
        <v>0</v>
      </c>
      <c r="F34" s="21"/>
      <c r="K34" s="60" t="str">
        <f>рез!E21</f>
        <v>E:</v>
      </c>
      <c r="L34" s="52"/>
      <c r="M34" s="52" t="str">
        <f>рез!F21</f>
        <v>Масленнікова Анна</v>
      </c>
    </row>
    <row r="35" spans="1:13" ht="18.75">
      <c r="A35" s="21" t="s">
        <v>20</v>
      </c>
      <c r="D35" s="22">
        <v>0</v>
      </c>
      <c r="E35" s="23"/>
      <c r="F35" s="21"/>
      <c r="J35" s="24"/>
      <c r="K35" s="60" t="str">
        <f>рез!E22</f>
        <v>C:</v>
      </c>
      <c r="L35" s="52"/>
      <c r="M35" s="52" t="str">
        <f>рез!F22</f>
        <v>Козіна Ірина</v>
      </c>
    </row>
    <row r="36" spans="1:15" ht="18.75">
      <c r="A36" s="144" t="s">
        <v>22</v>
      </c>
      <c r="B36" s="145"/>
      <c r="C36" s="146"/>
      <c r="D36" s="58">
        <f>C32+H32+M32</f>
        <v>516.5</v>
      </c>
      <c r="E36" s="25"/>
      <c r="F36" s="26"/>
      <c r="G36" s="26"/>
      <c r="H36" s="25"/>
      <c r="I36" s="27"/>
      <c r="J36" s="27"/>
      <c r="K36" s="60" t="str">
        <f>рез!E23</f>
        <v>M:</v>
      </c>
      <c r="L36" s="52"/>
      <c r="M36" s="52" t="str">
        <f>рез!F23</f>
        <v>Шкіптань Тетяна</v>
      </c>
      <c r="N36" s="27"/>
      <c r="O36" s="26"/>
    </row>
    <row r="37" spans="1:15" ht="15.75">
      <c r="A37" s="144" t="s">
        <v>21</v>
      </c>
      <c r="B37" s="145"/>
      <c r="C37" s="146"/>
      <c r="D37" s="59">
        <f>(D32+I32+N32)/3</f>
        <v>59.36781609195402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ht="12.75">
      <c r="A38" s="29"/>
    </row>
    <row r="39" spans="1:15" ht="30.75" customHeight="1">
      <c r="A39" s="28" t="s">
        <v>23</v>
      </c>
      <c r="D39" s="142" t="str">
        <f>рез!F16</f>
        <v>Марш Круіз, 2003, мер., сір., ірландська, Круізінг-Рейн Стар, 701861, ПКЗ</v>
      </c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</row>
    <row r="40" spans="1:12" ht="20.25" customHeight="1">
      <c r="A40" s="28" t="s">
        <v>24</v>
      </c>
      <c r="D40" s="142" t="str">
        <f>рез!C16</f>
        <v>Ялова Дар'я</v>
      </c>
      <c r="E40" s="142"/>
      <c r="F40" s="142"/>
      <c r="G40" s="142"/>
      <c r="H40" s="142"/>
      <c r="I40" s="142"/>
      <c r="J40" s="30"/>
      <c r="K40" s="30"/>
      <c r="L40" s="30"/>
    </row>
    <row r="41" spans="1:14" ht="24" customHeight="1">
      <c r="A41" s="28" t="s">
        <v>11</v>
      </c>
      <c r="D41" s="161" t="str">
        <f>рез!G16</f>
        <v>Петриківський кінний завд</v>
      </c>
      <c r="E41" s="161"/>
      <c r="F41" s="161"/>
      <c r="G41" s="161"/>
      <c r="H41" s="161"/>
      <c r="I41" s="161"/>
      <c r="N41" s="79">
        <f>рез!C5</f>
        <v>41811</v>
      </c>
    </row>
    <row r="42" spans="13:14" ht="18.75">
      <c r="M42" s="155"/>
      <c r="N42" s="156"/>
    </row>
    <row r="43" spans="1:15" ht="39.75" customHeight="1">
      <c r="A43" s="157" t="str">
        <f>рез!A1</f>
        <v>ВІДКРИТІ ВСЕУКРАЇНСЬКІ ЗМАГАННЯ З КІННОГО СПОРТУ (ВИЇЗДКА) ІІ етап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</row>
  </sheetData>
  <sheetProtection/>
  <mergeCells count="19">
    <mergeCell ref="A37:C37"/>
    <mergeCell ref="D39:O39"/>
    <mergeCell ref="D40:I40"/>
    <mergeCell ref="D41:I41"/>
    <mergeCell ref="M42:N42"/>
    <mergeCell ref="A43:O43"/>
    <mergeCell ref="A31:C31"/>
    <mergeCell ref="F31:H31"/>
    <mergeCell ref="K31:M31"/>
    <mergeCell ref="A32:B32"/>
    <mergeCell ref="F32:G32"/>
    <mergeCell ref="A36:C36"/>
    <mergeCell ref="A1:O1"/>
    <mergeCell ref="A2:D2"/>
    <mergeCell ref="F2:I2"/>
    <mergeCell ref="K2:N2"/>
    <mergeCell ref="A26:C26"/>
    <mergeCell ref="F26:H26"/>
    <mergeCell ref="K26:M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AK43"/>
  <sheetViews>
    <sheetView zoomScalePageLayoutView="0" workbookViewId="0" topLeftCell="A20">
      <selection activeCell="H35" sqref="H35"/>
    </sheetView>
  </sheetViews>
  <sheetFormatPr defaultColWidth="3.8515625" defaultRowHeight="12.75"/>
  <cols>
    <col min="1" max="1" width="3.8515625" style="5" customWidth="1"/>
    <col min="2" max="2" width="2.8515625" style="5" customWidth="1"/>
    <col min="3" max="3" width="8.140625" style="5" customWidth="1"/>
    <col min="4" max="4" width="8.421875" style="5" customWidth="1"/>
    <col min="5" max="5" width="2.00390625" style="20" customWidth="1"/>
    <col min="6" max="6" width="3.8515625" style="5" customWidth="1"/>
    <col min="7" max="7" width="2.8515625" style="5" customWidth="1"/>
    <col min="8" max="8" width="7.7109375" style="5" customWidth="1"/>
    <col min="9" max="9" width="10.00390625" style="5" customWidth="1"/>
    <col min="10" max="10" width="2.00390625" style="20" customWidth="1"/>
    <col min="11" max="11" width="3.8515625" style="5" customWidth="1"/>
    <col min="12" max="12" width="2.8515625" style="5" customWidth="1"/>
    <col min="13" max="13" width="8.7109375" style="5" customWidth="1"/>
    <col min="14" max="14" width="11.28125" style="5" customWidth="1"/>
    <col min="15" max="15" width="2.00390625" style="20" customWidth="1"/>
    <col min="16" max="16384" width="3.8515625" style="5" customWidth="1"/>
  </cols>
  <sheetData>
    <row r="1" spans="1:15" ht="24" customHeight="1">
      <c r="A1" s="143" t="str">
        <f>рез!A3</f>
        <v>Командний Приз /діти/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</row>
    <row r="2" spans="1:37" s="1" customFormat="1" ht="15.75" customHeight="1">
      <c r="A2" s="158" t="str">
        <f>рез!I7</f>
        <v>Е</v>
      </c>
      <c r="B2" s="159"/>
      <c r="C2" s="159"/>
      <c r="D2" s="160"/>
      <c r="E2" s="6"/>
      <c r="F2" s="158" t="str">
        <f>рез!K7</f>
        <v>С</v>
      </c>
      <c r="G2" s="159"/>
      <c r="H2" s="159"/>
      <c r="I2" s="160"/>
      <c r="J2" s="7"/>
      <c r="K2" s="158" t="str">
        <f>рез!M7</f>
        <v>М</v>
      </c>
      <c r="L2" s="159"/>
      <c r="M2" s="159"/>
      <c r="N2" s="160"/>
      <c r="O2" s="7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15" ht="12.75">
      <c r="A3" s="9" t="s">
        <v>0</v>
      </c>
      <c r="B3" s="9"/>
      <c r="C3" s="9"/>
      <c r="D3" s="10"/>
      <c r="E3" s="11"/>
      <c r="F3" s="9" t="s">
        <v>0</v>
      </c>
      <c r="G3" s="9"/>
      <c r="H3" s="9"/>
      <c r="I3" s="10"/>
      <c r="J3" s="12"/>
      <c r="K3" s="9" t="s">
        <v>0</v>
      </c>
      <c r="L3" s="9"/>
      <c r="M3" s="9"/>
      <c r="N3" s="10"/>
      <c r="O3" s="12"/>
    </row>
    <row r="4" spans="1:15" ht="13.5">
      <c r="A4" s="13">
        <v>1</v>
      </c>
      <c r="B4" s="13"/>
      <c r="C4" s="14">
        <v>6</v>
      </c>
      <c r="D4" s="10">
        <f>C4</f>
        <v>6</v>
      </c>
      <c r="E4" s="11"/>
      <c r="F4" s="13">
        <v>1</v>
      </c>
      <c r="G4" s="13"/>
      <c r="H4" s="14">
        <v>5</v>
      </c>
      <c r="I4" s="10">
        <f>H4</f>
        <v>5</v>
      </c>
      <c r="J4" s="12"/>
      <c r="K4" s="13">
        <v>1</v>
      </c>
      <c r="L4" s="13"/>
      <c r="M4" s="14">
        <v>5.5</v>
      </c>
      <c r="N4" s="10">
        <f>M4</f>
        <v>5.5</v>
      </c>
      <c r="O4" s="12"/>
    </row>
    <row r="5" spans="1:15" ht="13.5">
      <c r="A5" s="13">
        <v>2</v>
      </c>
      <c r="B5" s="13"/>
      <c r="C5" s="14">
        <v>5</v>
      </c>
      <c r="D5" s="10">
        <f aca="true" t="shared" si="0" ref="D5:D18">C5</f>
        <v>5</v>
      </c>
      <c r="E5" s="11"/>
      <c r="F5" s="13">
        <v>2</v>
      </c>
      <c r="G5" s="13"/>
      <c r="H5" s="14">
        <v>6.5</v>
      </c>
      <c r="I5" s="10">
        <f aca="true" t="shared" si="1" ref="I5:I25">H5</f>
        <v>6.5</v>
      </c>
      <c r="J5" s="12"/>
      <c r="K5" s="13">
        <v>2</v>
      </c>
      <c r="L5" s="13"/>
      <c r="M5" s="14">
        <v>6</v>
      </c>
      <c r="N5" s="10">
        <f aca="true" t="shared" si="2" ref="N5:N25">M5</f>
        <v>6</v>
      </c>
      <c r="O5" s="12"/>
    </row>
    <row r="6" spans="1:15" ht="13.5">
      <c r="A6" s="15">
        <v>3</v>
      </c>
      <c r="B6" s="15"/>
      <c r="C6" s="14">
        <v>5</v>
      </c>
      <c r="D6" s="16">
        <f>C6</f>
        <v>5</v>
      </c>
      <c r="E6" s="11"/>
      <c r="F6" s="15">
        <v>3</v>
      </c>
      <c r="G6" s="15"/>
      <c r="H6" s="14">
        <v>6.5</v>
      </c>
      <c r="I6" s="16">
        <f>H6</f>
        <v>6.5</v>
      </c>
      <c r="J6" s="12"/>
      <c r="K6" s="15">
        <v>3</v>
      </c>
      <c r="L6" s="15"/>
      <c r="M6" s="14">
        <v>6</v>
      </c>
      <c r="N6" s="16">
        <f>M6</f>
        <v>6</v>
      </c>
      <c r="O6" s="12"/>
    </row>
    <row r="7" spans="1:15" ht="13.5">
      <c r="A7" s="15">
        <v>4</v>
      </c>
      <c r="B7" s="15"/>
      <c r="C7" s="14">
        <v>5.5</v>
      </c>
      <c r="D7" s="16">
        <f>C7</f>
        <v>5.5</v>
      </c>
      <c r="E7" s="11"/>
      <c r="F7" s="15">
        <v>4</v>
      </c>
      <c r="G7" s="15"/>
      <c r="H7" s="14">
        <v>6.5</v>
      </c>
      <c r="I7" s="16">
        <f>H7</f>
        <v>6.5</v>
      </c>
      <c r="J7" s="12"/>
      <c r="K7" s="15">
        <v>4</v>
      </c>
      <c r="L7" s="15"/>
      <c r="M7" s="14">
        <v>5.5</v>
      </c>
      <c r="N7" s="16">
        <f>M7</f>
        <v>5.5</v>
      </c>
      <c r="O7" s="12"/>
    </row>
    <row r="8" spans="1:15" ht="13.5">
      <c r="A8" s="13">
        <v>5</v>
      </c>
      <c r="B8" s="13"/>
      <c r="C8" s="14">
        <v>5.5</v>
      </c>
      <c r="D8" s="16">
        <f t="shared" si="0"/>
        <v>5.5</v>
      </c>
      <c r="E8" s="11"/>
      <c r="F8" s="13">
        <v>5</v>
      </c>
      <c r="G8" s="13"/>
      <c r="H8" s="14">
        <v>7</v>
      </c>
      <c r="I8" s="10">
        <f t="shared" si="1"/>
        <v>7</v>
      </c>
      <c r="J8" s="12"/>
      <c r="K8" s="13">
        <v>5</v>
      </c>
      <c r="L8" s="13"/>
      <c r="M8" s="14">
        <v>6</v>
      </c>
      <c r="N8" s="10">
        <f t="shared" si="2"/>
        <v>6</v>
      </c>
      <c r="O8" s="12"/>
    </row>
    <row r="9" spans="1:15" ht="13.5">
      <c r="A9" s="13">
        <v>6</v>
      </c>
      <c r="B9" s="13"/>
      <c r="C9" s="14">
        <v>5.5</v>
      </c>
      <c r="D9" s="16">
        <f t="shared" si="0"/>
        <v>5.5</v>
      </c>
      <c r="E9" s="11"/>
      <c r="F9" s="13">
        <v>6</v>
      </c>
      <c r="G9" s="13"/>
      <c r="H9" s="14">
        <v>6.5</v>
      </c>
      <c r="I9" s="10">
        <f t="shared" si="1"/>
        <v>6.5</v>
      </c>
      <c r="J9" s="12"/>
      <c r="K9" s="13">
        <v>6</v>
      </c>
      <c r="L9" s="13"/>
      <c r="M9" s="14">
        <v>6.5</v>
      </c>
      <c r="N9" s="10">
        <f t="shared" si="2"/>
        <v>6.5</v>
      </c>
      <c r="O9" s="12"/>
    </row>
    <row r="10" spans="1:15" ht="13.5">
      <c r="A10" s="13">
        <v>7</v>
      </c>
      <c r="B10" s="13"/>
      <c r="C10" s="14">
        <v>5.5</v>
      </c>
      <c r="D10" s="16">
        <f t="shared" si="0"/>
        <v>5.5</v>
      </c>
      <c r="E10" s="11"/>
      <c r="F10" s="13">
        <v>7</v>
      </c>
      <c r="G10" s="13"/>
      <c r="H10" s="14">
        <v>6</v>
      </c>
      <c r="I10" s="10">
        <f t="shared" si="1"/>
        <v>6</v>
      </c>
      <c r="J10" s="12"/>
      <c r="K10" s="13">
        <v>7</v>
      </c>
      <c r="L10" s="13"/>
      <c r="M10" s="14">
        <v>6</v>
      </c>
      <c r="N10" s="10">
        <f t="shared" si="2"/>
        <v>6</v>
      </c>
      <c r="O10" s="12"/>
    </row>
    <row r="11" spans="1:15" ht="13.5">
      <c r="A11" s="15">
        <v>8</v>
      </c>
      <c r="B11" s="31"/>
      <c r="C11" s="14">
        <v>6</v>
      </c>
      <c r="D11" s="16">
        <f>C11</f>
        <v>6</v>
      </c>
      <c r="E11" s="11"/>
      <c r="F11" s="15">
        <v>8</v>
      </c>
      <c r="G11" s="15"/>
      <c r="H11" s="14">
        <v>6.5</v>
      </c>
      <c r="I11" s="16">
        <f>H11</f>
        <v>6.5</v>
      </c>
      <c r="J11" s="12"/>
      <c r="K11" s="15">
        <v>8</v>
      </c>
      <c r="L11" s="15"/>
      <c r="M11" s="14">
        <v>6</v>
      </c>
      <c r="N11" s="16">
        <f>M11</f>
        <v>6</v>
      </c>
      <c r="O11" s="12"/>
    </row>
    <row r="12" spans="1:15" ht="13.5">
      <c r="A12" s="13">
        <v>9</v>
      </c>
      <c r="B12" s="13"/>
      <c r="C12" s="14">
        <v>6.5</v>
      </c>
      <c r="D12" s="16">
        <f t="shared" si="0"/>
        <v>6.5</v>
      </c>
      <c r="E12" s="11"/>
      <c r="F12" s="13">
        <v>9</v>
      </c>
      <c r="G12" s="13"/>
      <c r="H12" s="14">
        <v>6.5</v>
      </c>
      <c r="I12" s="10">
        <f t="shared" si="1"/>
        <v>6.5</v>
      </c>
      <c r="J12" s="12"/>
      <c r="K12" s="13">
        <v>9</v>
      </c>
      <c r="L12" s="13"/>
      <c r="M12" s="14">
        <v>6</v>
      </c>
      <c r="N12" s="10">
        <f t="shared" si="2"/>
        <v>6</v>
      </c>
      <c r="O12" s="12"/>
    </row>
    <row r="13" spans="1:15" ht="13.5">
      <c r="A13" s="13">
        <v>10</v>
      </c>
      <c r="B13" s="13"/>
      <c r="C13" s="14">
        <v>6</v>
      </c>
      <c r="D13" s="10">
        <f>C13</f>
        <v>6</v>
      </c>
      <c r="E13" s="11"/>
      <c r="F13" s="13">
        <v>10</v>
      </c>
      <c r="G13" s="13"/>
      <c r="H13" s="14">
        <v>6.5</v>
      </c>
      <c r="I13" s="10">
        <f>H13</f>
        <v>6.5</v>
      </c>
      <c r="J13" s="11"/>
      <c r="K13" s="13">
        <v>10</v>
      </c>
      <c r="L13" s="13"/>
      <c r="M13" s="14">
        <v>6.5</v>
      </c>
      <c r="N13" s="10">
        <f>M13</f>
        <v>6.5</v>
      </c>
      <c r="O13" s="11"/>
    </row>
    <row r="14" spans="1:15" ht="13.5">
      <c r="A14" s="15">
        <v>11</v>
      </c>
      <c r="B14" s="15"/>
      <c r="C14" s="14">
        <v>6</v>
      </c>
      <c r="D14" s="16">
        <f>C14</f>
        <v>6</v>
      </c>
      <c r="E14" s="11"/>
      <c r="F14" s="15">
        <v>11</v>
      </c>
      <c r="G14" s="15"/>
      <c r="H14" s="14">
        <v>7</v>
      </c>
      <c r="I14" s="16">
        <f>H14</f>
        <v>7</v>
      </c>
      <c r="J14" s="11"/>
      <c r="K14" s="15">
        <v>11</v>
      </c>
      <c r="L14" s="15"/>
      <c r="M14" s="14">
        <v>6</v>
      </c>
      <c r="N14" s="16">
        <f>M14</f>
        <v>6</v>
      </c>
      <c r="O14" s="11"/>
    </row>
    <row r="15" spans="1:15" ht="13.5">
      <c r="A15" s="15">
        <v>12</v>
      </c>
      <c r="B15" s="15"/>
      <c r="C15" s="14">
        <v>6.5</v>
      </c>
      <c r="D15" s="16">
        <f>C15</f>
        <v>6.5</v>
      </c>
      <c r="E15" s="11"/>
      <c r="F15" s="15">
        <v>12</v>
      </c>
      <c r="G15" s="15"/>
      <c r="H15" s="14">
        <v>6</v>
      </c>
      <c r="I15" s="16">
        <f>H15</f>
        <v>6</v>
      </c>
      <c r="J15" s="11"/>
      <c r="K15" s="15">
        <v>12</v>
      </c>
      <c r="L15" s="15"/>
      <c r="M15" s="14">
        <v>7</v>
      </c>
      <c r="N15" s="16">
        <f>M15</f>
        <v>7</v>
      </c>
      <c r="O15" s="11"/>
    </row>
    <row r="16" spans="1:15" ht="13.5">
      <c r="A16" s="13">
        <v>13</v>
      </c>
      <c r="B16" s="13"/>
      <c r="C16" s="14">
        <v>5.5</v>
      </c>
      <c r="D16" s="10">
        <f t="shared" si="0"/>
        <v>5.5</v>
      </c>
      <c r="E16" s="11"/>
      <c r="F16" s="13">
        <v>13</v>
      </c>
      <c r="G16" s="13"/>
      <c r="H16" s="14">
        <v>7</v>
      </c>
      <c r="I16" s="10">
        <f t="shared" si="1"/>
        <v>7</v>
      </c>
      <c r="J16" s="11"/>
      <c r="K16" s="13">
        <v>13</v>
      </c>
      <c r="L16" s="13"/>
      <c r="M16" s="14">
        <v>6.5</v>
      </c>
      <c r="N16" s="16">
        <f t="shared" si="2"/>
        <v>6.5</v>
      </c>
      <c r="O16" s="11"/>
    </row>
    <row r="17" spans="1:15" ht="13.5">
      <c r="A17" s="15">
        <v>14</v>
      </c>
      <c r="B17" s="15"/>
      <c r="C17" s="14">
        <v>6</v>
      </c>
      <c r="D17" s="16">
        <f>C17</f>
        <v>6</v>
      </c>
      <c r="E17" s="11"/>
      <c r="F17" s="15">
        <v>14</v>
      </c>
      <c r="G17" s="15"/>
      <c r="H17" s="14">
        <v>7</v>
      </c>
      <c r="I17" s="16">
        <f>H17</f>
        <v>7</v>
      </c>
      <c r="J17" s="11"/>
      <c r="K17" s="15">
        <v>14</v>
      </c>
      <c r="L17" s="15"/>
      <c r="M17" s="14">
        <v>6</v>
      </c>
      <c r="N17" s="16">
        <f>M17</f>
        <v>6</v>
      </c>
      <c r="O17" s="11"/>
    </row>
    <row r="18" spans="1:15" ht="13.5">
      <c r="A18" s="13">
        <v>15</v>
      </c>
      <c r="B18" s="13"/>
      <c r="C18" s="14">
        <v>6</v>
      </c>
      <c r="D18" s="10">
        <f t="shared" si="0"/>
        <v>6</v>
      </c>
      <c r="E18" s="11"/>
      <c r="F18" s="13">
        <v>15</v>
      </c>
      <c r="G18" s="13"/>
      <c r="H18" s="14">
        <v>6.5</v>
      </c>
      <c r="I18" s="10">
        <f t="shared" si="1"/>
        <v>6.5</v>
      </c>
      <c r="J18" s="11"/>
      <c r="K18" s="13">
        <v>15</v>
      </c>
      <c r="L18" s="13"/>
      <c r="M18" s="14">
        <v>6.5</v>
      </c>
      <c r="N18" s="10">
        <f t="shared" si="2"/>
        <v>6.5</v>
      </c>
      <c r="O18" s="11"/>
    </row>
    <row r="19" spans="1:15" ht="13.5">
      <c r="A19" s="13">
        <v>16</v>
      </c>
      <c r="B19" s="13"/>
      <c r="C19" s="14">
        <v>5.5</v>
      </c>
      <c r="D19" s="10">
        <f>C19</f>
        <v>5.5</v>
      </c>
      <c r="E19" s="11"/>
      <c r="F19" s="32">
        <v>16</v>
      </c>
      <c r="G19" s="13"/>
      <c r="H19" s="14">
        <v>7</v>
      </c>
      <c r="I19" s="10">
        <f t="shared" si="1"/>
        <v>7</v>
      </c>
      <c r="J19" s="11"/>
      <c r="K19" s="13">
        <v>16</v>
      </c>
      <c r="L19" s="13"/>
      <c r="M19" s="14">
        <v>6.5</v>
      </c>
      <c r="N19" s="10">
        <f t="shared" si="2"/>
        <v>6.5</v>
      </c>
      <c r="O19" s="11"/>
    </row>
    <row r="20" spans="1:15" ht="13.5">
      <c r="A20" s="15">
        <v>17</v>
      </c>
      <c r="B20" s="13"/>
      <c r="C20" s="14">
        <v>6</v>
      </c>
      <c r="D20" s="10">
        <f aca="true" t="shared" si="3" ref="D20:D25">C20</f>
        <v>6</v>
      </c>
      <c r="E20" s="11"/>
      <c r="F20" s="33">
        <v>17</v>
      </c>
      <c r="G20" s="13"/>
      <c r="H20" s="14">
        <v>6</v>
      </c>
      <c r="I20" s="10">
        <f t="shared" si="1"/>
        <v>6</v>
      </c>
      <c r="J20" s="12"/>
      <c r="K20" s="15">
        <v>17</v>
      </c>
      <c r="L20" s="13"/>
      <c r="M20" s="14">
        <v>6</v>
      </c>
      <c r="N20" s="10">
        <f t="shared" si="2"/>
        <v>6</v>
      </c>
      <c r="O20" s="12"/>
    </row>
    <row r="21" spans="1:15" ht="13.5">
      <c r="A21" s="13">
        <v>18</v>
      </c>
      <c r="B21" s="13"/>
      <c r="C21" s="14">
        <v>6</v>
      </c>
      <c r="D21" s="10">
        <f t="shared" si="3"/>
        <v>6</v>
      </c>
      <c r="E21" s="11"/>
      <c r="F21" s="32">
        <v>18</v>
      </c>
      <c r="G21" s="13"/>
      <c r="H21" s="14">
        <v>6</v>
      </c>
      <c r="I21" s="10">
        <f t="shared" si="1"/>
        <v>6</v>
      </c>
      <c r="J21" s="12"/>
      <c r="K21" s="13">
        <v>18</v>
      </c>
      <c r="L21" s="13"/>
      <c r="M21" s="14">
        <v>5.5</v>
      </c>
      <c r="N21" s="10">
        <f t="shared" si="2"/>
        <v>5.5</v>
      </c>
      <c r="O21" s="12"/>
    </row>
    <row r="22" spans="1:15" ht="13.5">
      <c r="A22" s="34">
        <v>19</v>
      </c>
      <c r="B22" s="34">
        <v>2</v>
      </c>
      <c r="C22" s="77">
        <v>6</v>
      </c>
      <c r="D22" s="35">
        <f>C22*B22</f>
        <v>12</v>
      </c>
      <c r="E22" s="11"/>
      <c r="F22" s="36">
        <v>19</v>
      </c>
      <c r="G22" s="34">
        <v>2</v>
      </c>
      <c r="H22" s="77">
        <v>5</v>
      </c>
      <c r="I22" s="35">
        <f>H22*G22</f>
        <v>10</v>
      </c>
      <c r="J22" s="12"/>
      <c r="K22" s="34">
        <v>19</v>
      </c>
      <c r="L22" s="34">
        <v>2</v>
      </c>
      <c r="M22" s="77">
        <v>5.5</v>
      </c>
      <c r="N22" s="35">
        <f>M22*L22</f>
        <v>11</v>
      </c>
      <c r="O22" s="12"/>
    </row>
    <row r="23" spans="1:15" ht="13.5">
      <c r="A23" s="15">
        <v>20</v>
      </c>
      <c r="B23" s="13"/>
      <c r="C23" s="14">
        <v>5</v>
      </c>
      <c r="D23" s="10">
        <f t="shared" si="3"/>
        <v>5</v>
      </c>
      <c r="E23" s="11"/>
      <c r="F23" s="33">
        <v>20</v>
      </c>
      <c r="G23" s="13"/>
      <c r="H23" s="14">
        <v>6</v>
      </c>
      <c r="I23" s="10">
        <f t="shared" si="1"/>
        <v>6</v>
      </c>
      <c r="J23" s="12"/>
      <c r="K23" s="15">
        <v>20</v>
      </c>
      <c r="L23" s="13"/>
      <c r="M23" s="14">
        <v>5.5</v>
      </c>
      <c r="N23" s="10">
        <f t="shared" si="2"/>
        <v>5.5</v>
      </c>
      <c r="O23" s="12"/>
    </row>
    <row r="24" spans="1:15" ht="13.5">
      <c r="A24" s="13">
        <v>21</v>
      </c>
      <c r="B24" s="13"/>
      <c r="C24" s="14">
        <v>5</v>
      </c>
      <c r="D24" s="10">
        <f t="shared" si="3"/>
        <v>5</v>
      </c>
      <c r="E24" s="11"/>
      <c r="F24" s="32">
        <v>21</v>
      </c>
      <c r="G24" s="13"/>
      <c r="H24" s="14">
        <v>6</v>
      </c>
      <c r="I24" s="10">
        <f t="shared" si="1"/>
        <v>6</v>
      </c>
      <c r="J24" s="12"/>
      <c r="K24" s="13">
        <v>21</v>
      </c>
      <c r="L24" s="13"/>
      <c r="M24" s="14">
        <v>6</v>
      </c>
      <c r="N24" s="10">
        <f t="shared" si="2"/>
        <v>6</v>
      </c>
      <c r="O24" s="12"/>
    </row>
    <row r="25" spans="1:15" ht="13.5">
      <c r="A25" s="13">
        <v>22</v>
      </c>
      <c r="B25" s="13"/>
      <c r="C25" s="14">
        <v>5.5</v>
      </c>
      <c r="D25" s="10">
        <f t="shared" si="3"/>
        <v>5.5</v>
      </c>
      <c r="E25" s="11"/>
      <c r="F25" s="32">
        <v>22</v>
      </c>
      <c r="G25" s="13"/>
      <c r="H25" s="14">
        <v>6.5</v>
      </c>
      <c r="I25" s="10">
        <f t="shared" si="1"/>
        <v>6.5</v>
      </c>
      <c r="J25" s="12"/>
      <c r="K25" s="13">
        <v>22</v>
      </c>
      <c r="L25" s="13"/>
      <c r="M25" s="14">
        <v>5.5</v>
      </c>
      <c r="N25" s="10">
        <f t="shared" si="2"/>
        <v>5.5</v>
      </c>
      <c r="O25" s="12"/>
    </row>
    <row r="26" spans="1:15" ht="18" customHeight="1">
      <c r="A26" s="147"/>
      <c r="B26" s="148"/>
      <c r="C26" s="149"/>
      <c r="D26" s="53">
        <f>SUM(D4:D25)</f>
        <v>131.5</v>
      </c>
      <c r="E26" s="11"/>
      <c r="F26" s="147"/>
      <c r="G26" s="148"/>
      <c r="H26" s="149"/>
      <c r="I26" s="53">
        <f>SUM(I4:I25)</f>
        <v>144.5</v>
      </c>
      <c r="J26" s="12"/>
      <c r="K26" s="147"/>
      <c r="L26" s="148"/>
      <c r="M26" s="149"/>
      <c r="N26" s="53">
        <f>SUM(N4:N25)</f>
        <v>138</v>
      </c>
      <c r="O26" s="12"/>
    </row>
    <row r="27" spans="1:15" ht="15">
      <c r="A27" s="19">
        <v>1</v>
      </c>
      <c r="B27" s="19">
        <v>1</v>
      </c>
      <c r="C27" s="14">
        <v>5.5</v>
      </c>
      <c r="D27" s="10">
        <f>C27</f>
        <v>5.5</v>
      </c>
      <c r="E27" s="11"/>
      <c r="F27" s="19">
        <v>1</v>
      </c>
      <c r="G27" s="19">
        <v>1</v>
      </c>
      <c r="H27" s="14">
        <v>6.5</v>
      </c>
      <c r="I27" s="10">
        <f>H27</f>
        <v>6.5</v>
      </c>
      <c r="J27" s="12"/>
      <c r="K27" s="19">
        <v>1</v>
      </c>
      <c r="L27" s="19">
        <v>1</v>
      </c>
      <c r="M27" s="14">
        <v>5.5</v>
      </c>
      <c r="N27" s="10">
        <f>M27</f>
        <v>5.5</v>
      </c>
      <c r="O27" s="12"/>
    </row>
    <row r="28" spans="1:15" ht="15">
      <c r="A28" s="19">
        <v>2</v>
      </c>
      <c r="B28" s="19">
        <v>1</v>
      </c>
      <c r="C28" s="14">
        <v>6</v>
      </c>
      <c r="D28" s="10">
        <f>C28</f>
        <v>6</v>
      </c>
      <c r="E28" s="11"/>
      <c r="F28" s="19">
        <v>2</v>
      </c>
      <c r="G28" s="19">
        <v>1</v>
      </c>
      <c r="H28" s="14">
        <v>6</v>
      </c>
      <c r="I28" s="10">
        <f>H28</f>
        <v>6</v>
      </c>
      <c r="J28" s="12"/>
      <c r="K28" s="19">
        <v>2</v>
      </c>
      <c r="L28" s="19">
        <v>1</v>
      </c>
      <c r="M28" s="14">
        <v>6</v>
      </c>
      <c r="N28" s="10">
        <f>M28</f>
        <v>6</v>
      </c>
      <c r="O28" s="12"/>
    </row>
    <row r="29" spans="1:15" ht="15">
      <c r="A29" s="19">
        <v>3</v>
      </c>
      <c r="B29" s="19">
        <v>2</v>
      </c>
      <c r="C29" s="14">
        <v>6</v>
      </c>
      <c r="D29" s="10">
        <f>C29*2</f>
        <v>12</v>
      </c>
      <c r="E29" s="11"/>
      <c r="F29" s="19">
        <v>3</v>
      </c>
      <c r="G29" s="19">
        <v>2</v>
      </c>
      <c r="H29" s="14">
        <v>6</v>
      </c>
      <c r="I29" s="10">
        <f>H29*2</f>
        <v>12</v>
      </c>
      <c r="J29" s="12"/>
      <c r="K29" s="19">
        <v>3</v>
      </c>
      <c r="L29" s="19">
        <v>2</v>
      </c>
      <c r="M29" s="14">
        <v>6</v>
      </c>
      <c r="N29" s="10">
        <f>M29*2</f>
        <v>12</v>
      </c>
      <c r="O29" s="12"/>
    </row>
    <row r="30" spans="1:15" ht="15">
      <c r="A30" s="19">
        <v>4</v>
      </c>
      <c r="B30" s="19">
        <v>2</v>
      </c>
      <c r="C30" s="14">
        <v>6.5</v>
      </c>
      <c r="D30" s="10">
        <f>C30*2</f>
        <v>13</v>
      </c>
      <c r="E30" s="11"/>
      <c r="F30" s="19">
        <v>4</v>
      </c>
      <c r="G30" s="19">
        <v>2</v>
      </c>
      <c r="H30" s="14">
        <v>7</v>
      </c>
      <c r="I30" s="10">
        <f>H30*2</f>
        <v>14</v>
      </c>
      <c r="J30" s="12"/>
      <c r="K30" s="19">
        <v>4</v>
      </c>
      <c r="L30" s="19">
        <v>2</v>
      </c>
      <c r="M30" s="14">
        <v>6.5</v>
      </c>
      <c r="N30" s="10">
        <f>M30*2</f>
        <v>13</v>
      </c>
      <c r="O30" s="12"/>
    </row>
    <row r="31" spans="1:15" ht="15" customHeight="1">
      <c r="A31" s="147"/>
      <c r="B31" s="148"/>
      <c r="C31" s="149"/>
      <c r="D31" s="54">
        <f>SUM(D27:D30)</f>
        <v>36.5</v>
      </c>
      <c r="E31" s="11"/>
      <c r="F31" s="152"/>
      <c r="G31" s="153"/>
      <c r="H31" s="154"/>
      <c r="I31" s="54">
        <f>SUM(I27:I30)</f>
        <v>38.5</v>
      </c>
      <c r="J31" s="12"/>
      <c r="K31" s="147"/>
      <c r="L31" s="148"/>
      <c r="M31" s="149"/>
      <c r="N31" s="54">
        <f>SUM(N27:N30)</f>
        <v>36.5</v>
      </c>
      <c r="O31" s="12"/>
    </row>
    <row r="32" spans="1:15" ht="18.75" customHeight="1">
      <c r="A32" s="150"/>
      <c r="B32" s="151"/>
      <c r="C32" s="55">
        <f>SUM(D26+D31)-$D34-$D35</f>
        <v>168</v>
      </c>
      <c r="D32" s="56">
        <f>C32*100/290</f>
        <v>57.93103448275862</v>
      </c>
      <c r="E32" s="57"/>
      <c r="F32" s="150"/>
      <c r="G32" s="151"/>
      <c r="H32" s="55">
        <f>SUM(I26+I31)-$D34-$D35</f>
        <v>183</v>
      </c>
      <c r="I32" s="56">
        <f>H32*100/290</f>
        <v>63.10344827586207</v>
      </c>
      <c r="J32" s="35"/>
      <c r="K32" s="17"/>
      <c r="L32" s="18"/>
      <c r="M32" s="55">
        <f>SUM(N26+N31)-$D34-$D35</f>
        <v>174.5</v>
      </c>
      <c r="N32" s="56">
        <f>M32*100/290</f>
        <v>60.172413793103445</v>
      </c>
      <c r="O32" s="35"/>
    </row>
    <row r="34" spans="1:13" ht="18.75">
      <c r="A34" s="21" t="s">
        <v>19</v>
      </c>
      <c r="D34" s="22">
        <v>0</v>
      </c>
      <c r="F34" s="21"/>
      <c r="K34" s="60" t="str">
        <f>рез!E21</f>
        <v>E:</v>
      </c>
      <c r="L34" s="52"/>
      <c r="M34" s="52" t="str">
        <f>рез!F21</f>
        <v>Масленнікова Анна</v>
      </c>
    </row>
    <row r="35" spans="1:13" ht="18.75">
      <c r="A35" s="21" t="s">
        <v>20</v>
      </c>
      <c r="D35" s="22">
        <v>0</v>
      </c>
      <c r="E35" s="23"/>
      <c r="F35" s="21"/>
      <c r="J35" s="24"/>
      <c r="K35" s="60" t="str">
        <f>рез!E22</f>
        <v>C:</v>
      </c>
      <c r="L35" s="52"/>
      <c r="M35" s="52" t="str">
        <f>рез!F22</f>
        <v>Козіна Ірина</v>
      </c>
    </row>
    <row r="36" spans="1:15" ht="18.75">
      <c r="A36" s="144" t="s">
        <v>22</v>
      </c>
      <c r="B36" s="145"/>
      <c r="C36" s="146"/>
      <c r="D36" s="58">
        <f>C32+H32+M32</f>
        <v>525.5</v>
      </c>
      <c r="E36" s="25"/>
      <c r="F36" s="26"/>
      <c r="G36" s="26"/>
      <c r="H36" s="25"/>
      <c r="I36" s="27"/>
      <c r="J36" s="27"/>
      <c r="K36" s="60" t="str">
        <f>рез!E23</f>
        <v>M:</v>
      </c>
      <c r="L36" s="52"/>
      <c r="M36" s="52" t="str">
        <f>рез!F23</f>
        <v>Шкіптань Тетяна</v>
      </c>
      <c r="N36" s="27"/>
      <c r="O36" s="26"/>
    </row>
    <row r="37" spans="1:15" ht="15.75">
      <c r="A37" s="144" t="s">
        <v>21</v>
      </c>
      <c r="B37" s="145"/>
      <c r="C37" s="146"/>
      <c r="D37" s="59">
        <f>(D32+I32+N32)/3</f>
        <v>60.40229885057471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ht="12.75">
      <c r="A38" s="29"/>
    </row>
    <row r="39" spans="1:15" ht="30.75" customHeight="1">
      <c r="A39" s="28" t="s">
        <v>23</v>
      </c>
      <c r="D39" s="142" t="str">
        <f>рез!F17</f>
        <v>Емір, 2000, мер., руд., УВП, Ефект-Асмара, UKR-40002, Жашківський кінний завод</v>
      </c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</row>
    <row r="40" spans="1:12" ht="20.25" customHeight="1">
      <c r="A40" s="28" t="s">
        <v>24</v>
      </c>
      <c r="D40" s="142" t="str">
        <f>рез!C17</f>
        <v>Криворучко Юлія</v>
      </c>
      <c r="E40" s="142"/>
      <c r="F40" s="142"/>
      <c r="G40" s="142"/>
      <c r="H40" s="142"/>
      <c r="I40" s="142"/>
      <c r="J40" s="30"/>
      <c r="K40" s="30"/>
      <c r="L40" s="30"/>
    </row>
    <row r="41" spans="1:14" ht="24" customHeight="1">
      <c r="A41" s="28" t="s">
        <v>11</v>
      </c>
      <c r="D41" s="161" t="str">
        <f>рез!G17</f>
        <v>Жашківський кінний завод</v>
      </c>
      <c r="E41" s="161"/>
      <c r="F41" s="161"/>
      <c r="G41" s="161"/>
      <c r="H41" s="161"/>
      <c r="I41" s="161"/>
      <c r="N41" s="79">
        <f>рез!C5</f>
        <v>41811</v>
      </c>
    </row>
    <row r="42" spans="13:14" ht="18.75">
      <c r="M42" s="155"/>
      <c r="N42" s="156"/>
    </row>
    <row r="43" spans="1:15" ht="39.75" customHeight="1">
      <c r="A43" s="157" t="str">
        <f>рез!A1</f>
        <v>ВІДКРИТІ ВСЕУКРАЇНСЬКІ ЗМАГАННЯ З КІННОГО СПОРТУ (ВИЇЗДКА) ІІ етап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</row>
  </sheetData>
  <sheetProtection/>
  <mergeCells count="19">
    <mergeCell ref="A37:C37"/>
    <mergeCell ref="D39:O39"/>
    <mergeCell ref="D40:I40"/>
    <mergeCell ref="D41:I41"/>
    <mergeCell ref="M42:N42"/>
    <mergeCell ref="A43:O43"/>
    <mergeCell ref="A31:C31"/>
    <mergeCell ref="F31:H31"/>
    <mergeCell ref="K31:M31"/>
    <mergeCell ref="A32:B32"/>
    <mergeCell ref="F32:G32"/>
    <mergeCell ref="A36:C36"/>
    <mergeCell ref="A1:O1"/>
    <mergeCell ref="A2:D2"/>
    <mergeCell ref="F2:I2"/>
    <mergeCell ref="K2:N2"/>
    <mergeCell ref="A26:C26"/>
    <mergeCell ref="F26:H26"/>
    <mergeCell ref="K26:M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AK43"/>
  <sheetViews>
    <sheetView zoomScalePageLayoutView="0" workbookViewId="0" topLeftCell="A16">
      <selection activeCell="H35" sqref="H35"/>
    </sheetView>
  </sheetViews>
  <sheetFormatPr defaultColWidth="3.8515625" defaultRowHeight="12.75"/>
  <cols>
    <col min="1" max="1" width="3.8515625" style="5" customWidth="1"/>
    <col min="2" max="2" width="2.8515625" style="5" customWidth="1"/>
    <col min="3" max="3" width="8.140625" style="5" customWidth="1"/>
    <col min="4" max="4" width="8.421875" style="5" customWidth="1"/>
    <col min="5" max="5" width="2.00390625" style="20" customWidth="1"/>
    <col min="6" max="6" width="3.8515625" style="5" customWidth="1"/>
    <col min="7" max="7" width="2.8515625" style="5" customWidth="1"/>
    <col min="8" max="8" width="7.7109375" style="5" customWidth="1"/>
    <col min="9" max="9" width="10.00390625" style="5" customWidth="1"/>
    <col min="10" max="10" width="2.00390625" style="20" customWidth="1"/>
    <col min="11" max="11" width="3.8515625" style="5" customWidth="1"/>
    <col min="12" max="12" width="2.8515625" style="5" customWidth="1"/>
    <col min="13" max="13" width="8.7109375" style="5" customWidth="1"/>
    <col min="14" max="14" width="11.28125" style="5" customWidth="1"/>
    <col min="15" max="15" width="2.00390625" style="20" customWidth="1"/>
    <col min="16" max="16384" width="3.8515625" style="5" customWidth="1"/>
  </cols>
  <sheetData>
    <row r="1" spans="1:15" ht="24" customHeight="1">
      <c r="A1" s="143" t="str">
        <f>рез!A3</f>
        <v>Командний Приз /діти/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</row>
    <row r="2" spans="1:37" s="1" customFormat="1" ht="15.75" customHeight="1">
      <c r="A2" s="158" t="str">
        <f>рез!I7</f>
        <v>Е</v>
      </c>
      <c r="B2" s="159"/>
      <c r="C2" s="159"/>
      <c r="D2" s="160"/>
      <c r="E2" s="6"/>
      <c r="F2" s="158" t="str">
        <f>рез!K7</f>
        <v>С</v>
      </c>
      <c r="G2" s="159"/>
      <c r="H2" s="159"/>
      <c r="I2" s="160"/>
      <c r="J2" s="7"/>
      <c r="K2" s="158" t="str">
        <f>рез!M7</f>
        <v>М</v>
      </c>
      <c r="L2" s="159"/>
      <c r="M2" s="159"/>
      <c r="N2" s="160"/>
      <c r="O2" s="7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15" ht="12.75">
      <c r="A3" s="9" t="s">
        <v>0</v>
      </c>
      <c r="B3" s="9"/>
      <c r="C3" s="9"/>
      <c r="D3" s="10"/>
      <c r="E3" s="11"/>
      <c r="F3" s="9" t="s">
        <v>0</v>
      </c>
      <c r="G3" s="9"/>
      <c r="H3" s="9"/>
      <c r="I3" s="10"/>
      <c r="J3" s="12"/>
      <c r="K3" s="9" t="s">
        <v>0</v>
      </c>
      <c r="L3" s="9"/>
      <c r="M3" s="9"/>
      <c r="N3" s="10"/>
      <c r="O3" s="12"/>
    </row>
    <row r="4" spans="1:15" ht="13.5">
      <c r="A4" s="13">
        <v>1</v>
      </c>
      <c r="B4" s="13"/>
      <c r="C4" s="14">
        <v>6</v>
      </c>
      <c r="D4" s="10">
        <f>C4</f>
        <v>6</v>
      </c>
      <c r="E4" s="11"/>
      <c r="F4" s="13">
        <v>1</v>
      </c>
      <c r="G4" s="13"/>
      <c r="H4" s="14">
        <v>7</v>
      </c>
      <c r="I4" s="10">
        <f>H4</f>
        <v>7</v>
      </c>
      <c r="J4" s="12"/>
      <c r="K4" s="13">
        <v>1</v>
      </c>
      <c r="L4" s="13"/>
      <c r="M4" s="14">
        <v>6</v>
      </c>
      <c r="N4" s="10">
        <f>M4</f>
        <v>6</v>
      </c>
      <c r="O4" s="12"/>
    </row>
    <row r="5" spans="1:15" ht="13.5">
      <c r="A5" s="13">
        <v>2</v>
      </c>
      <c r="B5" s="13"/>
      <c r="C5" s="14">
        <v>5</v>
      </c>
      <c r="D5" s="10">
        <f aca="true" t="shared" si="0" ref="D5:D18">C5</f>
        <v>5</v>
      </c>
      <c r="E5" s="11"/>
      <c r="F5" s="13">
        <v>2</v>
      </c>
      <c r="G5" s="13"/>
      <c r="H5" s="14">
        <v>6</v>
      </c>
      <c r="I5" s="10">
        <f aca="true" t="shared" si="1" ref="I5:I25">H5</f>
        <v>6</v>
      </c>
      <c r="J5" s="12"/>
      <c r="K5" s="13">
        <v>2</v>
      </c>
      <c r="L5" s="13"/>
      <c r="M5" s="14">
        <v>6</v>
      </c>
      <c r="N5" s="10">
        <f aca="true" t="shared" si="2" ref="N5:N25">M5</f>
        <v>6</v>
      </c>
      <c r="O5" s="12"/>
    </row>
    <row r="6" spans="1:15" ht="13.5">
      <c r="A6" s="15">
        <v>3</v>
      </c>
      <c r="B6" s="15"/>
      <c r="C6" s="14">
        <v>5</v>
      </c>
      <c r="D6" s="16">
        <f>C6</f>
        <v>5</v>
      </c>
      <c r="E6" s="11"/>
      <c r="F6" s="15">
        <v>3</v>
      </c>
      <c r="G6" s="15"/>
      <c r="H6" s="14">
        <v>6</v>
      </c>
      <c r="I6" s="16">
        <f>H6</f>
        <v>6</v>
      </c>
      <c r="J6" s="12"/>
      <c r="K6" s="15">
        <v>3</v>
      </c>
      <c r="L6" s="15"/>
      <c r="M6" s="14">
        <v>6.5</v>
      </c>
      <c r="N6" s="16">
        <f>M6</f>
        <v>6.5</v>
      </c>
      <c r="O6" s="12"/>
    </row>
    <row r="7" spans="1:15" ht="13.5">
      <c r="A7" s="15">
        <v>4</v>
      </c>
      <c r="B7" s="15"/>
      <c r="C7" s="14">
        <v>5.5</v>
      </c>
      <c r="D7" s="16">
        <f>C7</f>
        <v>5.5</v>
      </c>
      <c r="E7" s="11"/>
      <c r="F7" s="15">
        <v>4</v>
      </c>
      <c r="G7" s="15"/>
      <c r="H7" s="14">
        <v>6</v>
      </c>
      <c r="I7" s="16">
        <f>H7</f>
        <v>6</v>
      </c>
      <c r="J7" s="12"/>
      <c r="K7" s="15">
        <v>4</v>
      </c>
      <c r="L7" s="15"/>
      <c r="M7" s="14">
        <v>6</v>
      </c>
      <c r="N7" s="16">
        <f>M7</f>
        <v>6</v>
      </c>
      <c r="O7" s="12"/>
    </row>
    <row r="8" spans="1:15" ht="13.5">
      <c r="A8" s="13">
        <v>5</v>
      </c>
      <c r="B8" s="13"/>
      <c r="C8" s="14">
        <v>6</v>
      </c>
      <c r="D8" s="16">
        <f t="shared" si="0"/>
        <v>6</v>
      </c>
      <c r="E8" s="11"/>
      <c r="F8" s="13">
        <v>5</v>
      </c>
      <c r="G8" s="13"/>
      <c r="H8" s="14">
        <v>6</v>
      </c>
      <c r="I8" s="10">
        <f t="shared" si="1"/>
        <v>6</v>
      </c>
      <c r="J8" s="12"/>
      <c r="K8" s="13">
        <v>5</v>
      </c>
      <c r="L8" s="13"/>
      <c r="M8" s="14">
        <v>6</v>
      </c>
      <c r="N8" s="10">
        <f t="shared" si="2"/>
        <v>6</v>
      </c>
      <c r="O8" s="12"/>
    </row>
    <row r="9" spans="1:15" ht="13.5">
      <c r="A9" s="13">
        <v>6</v>
      </c>
      <c r="B9" s="13"/>
      <c r="C9" s="14">
        <v>5.5</v>
      </c>
      <c r="D9" s="16">
        <f t="shared" si="0"/>
        <v>5.5</v>
      </c>
      <c r="E9" s="11"/>
      <c r="F9" s="13">
        <v>6</v>
      </c>
      <c r="G9" s="13"/>
      <c r="H9" s="14">
        <v>6</v>
      </c>
      <c r="I9" s="10">
        <f t="shared" si="1"/>
        <v>6</v>
      </c>
      <c r="J9" s="12"/>
      <c r="K9" s="13">
        <v>6</v>
      </c>
      <c r="L9" s="13"/>
      <c r="M9" s="14">
        <v>6.5</v>
      </c>
      <c r="N9" s="10">
        <f t="shared" si="2"/>
        <v>6.5</v>
      </c>
      <c r="O9" s="12"/>
    </row>
    <row r="10" spans="1:15" ht="13.5">
      <c r="A10" s="13">
        <v>7</v>
      </c>
      <c r="B10" s="13"/>
      <c r="C10" s="14">
        <v>5.5</v>
      </c>
      <c r="D10" s="16">
        <f t="shared" si="0"/>
        <v>5.5</v>
      </c>
      <c r="E10" s="11"/>
      <c r="F10" s="13">
        <v>7</v>
      </c>
      <c r="G10" s="13"/>
      <c r="H10" s="14">
        <v>6</v>
      </c>
      <c r="I10" s="10">
        <f t="shared" si="1"/>
        <v>6</v>
      </c>
      <c r="J10" s="12"/>
      <c r="K10" s="13">
        <v>7</v>
      </c>
      <c r="L10" s="13"/>
      <c r="M10" s="14">
        <v>6</v>
      </c>
      <c r="N10" s="10">
        <f t="shared" si="2"/>
        <v>6</v>
      </c>
      <c r="O10" s="12"/>
    </row>
    <row r="11" spans="1:15" ht="13.5">
      <c r="A11" s="15">
        <v>8</v>
      </c>
      <c r="B11" s="31"/>
      <c r="C11" s="14">
        <v>6.5</v>
      </c>
      <c r="D11" s="16">
        <f>C11</f>
        <v>6.5</v>
      </c>
      <c r="E11" s="11"/>
      <c r="F11" s="15">
        <v>8</v>
      </c>
      <c r="G11" s="15"/>
      <c r="H11" s="14">
        <v>6.5</v>
      </c>
      <c r="I11" s="16">
        <f>H11</f>
        <v>6.5</v>
      </c>
      <c r="J11" s="12"/>
      <c r="K11" s="15">
        <v>8</v>
      </c>
      <c r="L11" s="15"/>
      <c r="M11" s="14">
        <v>6.5</v>
      </c>
      <c r="N11" s="16">
        <f>M11</f>
        <v>6.5</v>
      </c>
      <c r="O11" s="12"/>
    </row>
    <row r="12" spans="1:15" ht="13.5">
      <c r="A12" s="13">
        <v>9</v>
      </c>
      <c r="B12" s="13"/>
      <c r="C12" s="14">
        <v>6.5</v>
      </c>
      <c r="D12" s="16">
        <f t="shared" si="0"/>
        <v>6.5</v>
      </c>
      <c r="E12" s="11"/>
      <c r="F12" s="13">
        <v>9</v>
      </c>
      <c r="G12" s="13"/>
      <c r="H12" s="14">
        <v>6.5</v>
      </c>
      <c r="I12" s="10">
        <f t="shared" si="1"/>
        <v>6.5</v>
      </c>
      <c r="J12" s="12"/>
      <c r="K12" s="13">
        <v>9</v>
      </c>
      <c r="L12" s="13"/>
      <c r="M12" s="14">
        <v>6</v>
      </c>
      <c r="N12" s="10">
        <f t="shared" si="2"/>
        <v>6</v>
      </c>
      <c r="O12" s="12"/>
    </row>
    <row r="13" spans="1:15" ht="13.5">
      <c r="A13" s="13">
        <v>10</v>
      </c>
      <c r="B13" s="13"/>
      <c r="C13" s="14">
        <v>6.5</v>
      </c>
      <c r="D13" s="10">
        <f>C13</f>
        <v>6.5</v>
      </c>
      <c r="E13" s="11"/>
      <c r="F13" s="13">
        <v>10</v>
      </c>
      <c r="G13" s="13"/>
      <c r="H13" s="14">
        <v>6</v>
      </c>
      <c r="I13" s="10">
        <f>H13</f>
        <v>6</v>
      </c>
      <c r="J13" s="11"/>
      <c r="K13" s="13">
        <v>10</v>
      </c>
      <c r="L13" s="13"/>
      <c r="M13" s="14">
        <v>6.5</v>
      </c>
      <c r="N13" s="10">
        <f>M13</f>
        <v>6.5</v>
      </c>
      <c r="O13" s="11"/>
    </row>
    <row r="14" spans="1:15" ht="13.5">
      <c r="A14" s="15">
        <v>11</v>
      </c>
      <c r="B14" s="15"/>
      <c r="C14" s="14">
        <v>6.5</v>
      </c>
      <c r="D14" s="16">
        <f>C14</f>
        <v>6.5</v>
      </c>
      <c r="E14" s="11"/>
      <c r="F14" s="15">
        <v>11</v>
      </c>
      <c r="G14" s="15"/>
      <c r="H14" s="14">
        <v>6.5</v>
      </c>
      <c r="I14" s="16">
        <f>H14</f>
        <v>6.5</v>
      </c>
      <c r="J14" s="11"/>
      <c r="K14" s="15">
        <v>11</v>
      </c>
      <c r="L14" s="15"/>
      <c r="M14" s="14">
        <v>6</v>
      </c>
      <c r="N14" s="16">
        <f>M14</f>
        <v>6</v>
      </c>
      <c r="O14" s="11"/>
    </row>
    <row r="15" spans="1:15" ht="13.5">
      <c r="A15" s="15">
        <v>12</v>
      </c>
      <c r="B15" s="15"/>
      <c r="C15" s="14">
        <v>5.5</v>
      </c>
      <c r="D15" s="16">
        <f>C15</f>
        <v>5.5</v>
      </c>
      <c r="E15" s="11"/>
      <c r="F15" s="15">
        <v>12</v>
      </c>
      <c r="G15" s="15"/>
      <c r="H15" s="14">
        <v>5.5</v>
      </c>
      <c r="I15" s="16">
        <f>H15</f>
        <v>5.5</v>
      </c>
      <c r="J15" s="11"/>
      <c r="K15" s="15">
        <v>12</v>
      </c>
      <c r="L15" s="15"/>
      <c r="M15" s="14">
        <v>5.5</v>
      </c>
      <c r="N15" s="16">
        <f>M15</f>
        <v>5.5</v>
      </c>
      <c r="O15" s="11"/>
    </row>
    <row r="16" spans="1:15" ht="13.5">
      <c r="A16" s="13">
        <v>13</v>
      </c>
      <c r="B16" s="13"/>
      <c r="C16" s="14">
        <v>6</v>
      </c>
      <c r="D16" s="10">
        <f t="shared" si="0"/>
        <v>6</v>
      </c>
      <c r="E16" s="11"/>
      <c r="F16" s="13">
        <v>13</v>
      </c>
      <c r="G16" s="13"/>
      <c r="H16" s="14">
        <v>6</v>
      </c>
      <c r="I16" s="10">
        <f t="shared" si="1"/>
        <v>6</v>
      </c>
      <c r="J16" s="11"/>
      <c r="K16" s="13">
        <v>13</v>
      </c>
      <c r="L16" s="13"/>
      <c r="M16" s="14">
        <v>6.5</v>
      </c>
      <c r="N16" s="16">
        <f t="shared" si="2"/>
        <v>6.5</v>
      </c>
      <c r="O16" s="11"/>
    </row>
    <row r="17" spans="1:15" ht="13.5">
      <c r="A17" s="15">
        <v>14</v>
      </c>
      <c r="B17" s="15"/>
      <c r="C17" s="14">
        <v>6</v>
      </c>
      <c r="D17" s="16">
        <f>C17</f>
        <v>6</v>
      </c>
      <c r="E17" s="11"/>
      <c r="F17" s="15">
        <v>14</v>
      </c>
      <c r="G17" s="15"/>
      <c r="H17" s="14">
        <v>6.5</v>
      </c>
      <c r="I17" s="16">
        <f>H17</f>
        <v>6.5</v>
      </c>
      <c r="J17" s="11"/>
      <c r="K17" s="15">
        <v>14</v>
      </c>
      <c r="L17" s="15"/>
      <c r="M17" s="14">
        <v>6</v>
      </c>
      <c r="N17" s="16">
        <f>M17</f>
        <v>6</v>
      </c>
      <c r="O17" s="11"/>
    </row>
    <row r="18" spans="1:15" ht="13.5">
      <c r="A18" s="13">
        <v>15</v>
      </c>
      <c r="B18" s="13"/>
      <c r="C18" s="14">
        <v>6</v>
      </c>
      <c r="D18" s="10">
        <f t="shared" si="0"/>
        <v>6</v>
      </c>
      <c r="E18" s="11"/>
      <c r="F18" s="13">
        <v>15</v>
      </c>
      <c r="G18" s="13"/>
      <c r="H18" s="14">
        <v>6</v>
      </c>
      <c r="I18" s="10">
        <f t="shared" si="1"/>
        <v>6</v>
      </c>
      <c r="J18" s="11"/>
      <c r="K18" s="13">
        <v>15</v>
      </c>
      <c r="L18" s="13"/>
      <c r="M18" s="14">
        <v>6</v>
      </c>
      <c r="N18" s="10">
        <f t="shared" si="2"/>
        <v>6</v>
      </c>
      <c r="O18" s="11"/>
    </row>
    <row r="19" spans="1:15" ht="13.5">
      <c r="A19" s="13">
        <v>16</v>
      </c>
      <c r="B19" s="13"/>
      <c r="C19" s="14">
        <v>5.5</v>
      </c>
      <c r="D19" s="10">
        <f>C19</f>
        <v>5.5</v>
      </c>
      <c r="E19" s="11"/>
      <c r="F19" s="32">
        <v>16</v>
      </c>
      <c r="G19" s="13"/>
      <c r="H19" s="14">
        <v>5</v>
      </c>
      <c r="I19" s="10">
        <f t="shared" si="1"/>
        <v>5</v>
      </c>
      <c r="J19" s="11"/>
      <c r="K19" s="13">
        <v>16</v>
      </c>
      <c r="L19" s="13"/>
      <c r="M19" s="14">
        <v>5</v>
      </c>
      <c r="N19" s="10">
        <f t="shared" si="2"/>
        <v>5</v>
      </c>
      <c r="O19" s="11"/>
    </row>
    <row r="20" spans="1:15" ht="13.5">
      <c r="A20" s="15">
        <v>17</v>
      </c>
      <c r="B20" s="13"/>
      <c r="C20" s="14">
        <v>5.5</v>
      </c>
      <c r="D20" s="10">
        <f aca="true" t="shared" si="3" ref="D20:D25">C20</f>
        <v>5.5</v>
      </c>
      <c r="E20" s="11"/>
      <c r="F20" s="33">
        <v>17</v>
      </c>
      <c r="G20" s="13"/>
      <c r="H20" s="14">
        <v>6</v>
      </c>
      <c r="I20" s="10">
        <f t="shared" si="1"/>
        <v>6</v>
      </c>
      <c r="J20" s="12"/>
      <c r="K20" s="15">
        <v>17</v>
      </c>
      <c r="L20" s="13"/>
      <c r="M20" s="14">
        <v>6</v>
      </c>
      <c r="N20" s="10">
        <f t="shared" si="2"/>
        <v>6</v>
      </c>
      <c r="O20" s="12"/>
    </row>
    <row r="21" spans="1:15" ht="13.5">
      <c r="A21" s="13">
        <v>18</v>
      </c>
      <c r="B21" s="13"/>
      <c r="C21" s="14">
        <v>6</v>
      </c>
      <c r="D21" s="10">
        <f t="shared" si="3"/>
        <v>6</v>
      </c>
      <c r="E21" s="11"/>
      <c r="F21" s="32">
        <v>18</v>
      </c>
      <c r="G21" s="13"/>
      <c r="H21" s="14">
        <v>6</v>
      </c>
      <c r="I21" s="10">
        <f t="shared" si="1"/>
        <v>6</v>
      </c>
      <c r="J21" s="12"/>
      <c r="K21" s="13">
        <v>18</v>
      </c>
      <c r="L21" s="13"/>
      <c r="M21" s="14">
        <v>6</v>
      </c>
      <c r="N21" s="10">
        <f t="shared" si="2"/>
        <v>6</v>
      </c>
      <c r="O21" s="12"/>
    </row>
    <row r="22" spans="1:15" ht="13.5">
      <c r="A22" s="34">
        <v>19</v>
      </c>
      <c r="B22" s="34">
        <v>2</v>
      </c>
      <c r="C22" s="77">
        <v>5.5</v>
      </c>
      <c r="D22" s="35">
        <f>C22*B22</f>
        <v>11</v>
      </c>
      <c r="E22" s="11"/>
      <c r="F22" s="36">
        <v>19</v>
      </c>
      <c r="G22" s="34">
        <v>2</v>
      </c>
      <c r="H22" s="77">
        <v>6</v>
      </c>
      <c r="I22" s="35">
        <f>H22*G22</f>
        <v>12</v>
      </c>
      <c r="J22" s="12"/>
      <c r="K22" s="34">
        <v>19</v>
      </c>
      <c r="L22" s="34">
        <v>2</v>
      </c>
      <c r="M22" s="77">
        <v>6</v>
      </c>
      <c r="N22" s="35">
        <f>M22*L22</f>
        <v>12</v>
      </c>
      <c r="O22" s="12"/>
    </row>
    <row r="23" spans="1:15" ht="13.5">
      <c r="A23" s="15">
        <v>20</v>
      </c>
      <c r="B23" s="13"/>
      <c r="C23" s="14">
        <v>6</v>
      </c>
      <c r="D23" s="10">
        <f t="shared" si="3"/>
        <v>6</v>
      </c>
      <c r="E23" s="11"/>
      <c r="F23" s="33">
        <v>20</v>
      </c>
      <c r="G23" s="13"/>
      <c r="H23" s="14">
        <v>6</v>
      </c>
      <c r="I23" s="10">
        <f t="shared" si="1"/>
        <v>6</v>
      </c>
      <c r="J23" s="12"/>
      <c r="K23" s="15">
        <v>20</v>
      </c>
      <c r="L23" s="13"/>
      <c r="M23" s="14">
        <v>6</v>
      </c>
      <c r="N23" s="10">
        <f t="shared" si="2"/>
        <v>6</v>
      </c>
      <c r="O23" s="12"/>
    </row>
    <row r="24" spans="1:15" ht="13.5">
      <c r="A24" s="13">
        <v>21</v>
      </c>
      <c r="B24" s="13"/>
      <c r="C24" s="14">
        <v>6</v>
      </c>
      <c r="D24" s="10">
        <f t="shared" si="3"/>
        <v>6</v>
      </c>
      <c r="E24" s="11"/>
      <c r="F24" s="32">
        <v>21</v>
      </c>
      <c r="G24" s="13"/>
      <c r="H24" s="14">
        <v>6</v>
      </c>
      <c r="I24" s="10">
        <f t="shared" si="1"/>
        <v>6</v>
      </c>
      <c r="J24" s="12"/>
      <c r="K24" s="13">
        <v>21</v>
      </c>
      <c r="L24" s="13"/>
      <c r="M24" s="14">
        <v>6</v>
      </c>
      <c r="N24" s="10">
        <f t="shared" si="2"/>
        <v>6</v>
      </c>
      <c r="O24" s="12"/>
    </row>
    <row r="25" spans="1:15" ht="13.5">
      <c r="A25" s="13">
        <v>22</v>
      </c>
      <c r="B25" s="13"/>
      <c r="C25" s="14">
        <v>6</v>
      </c>
      <c r="D25" s="10">
        <f t="shared" si="3"/>
        <v>6</v>
      </c>
      <c r="E25" s="11"/>
      <c r="F25" s="32">
        <v>22</v>
      </c>
      <c r="G25" s="13"/>
      <c r="H25" s="14">
        <v>7</v>
      </c>
      <c r="I25" s="10">
        <f t="shared" si="1"/>
        <v>7</v>
      </c>
      <c r="J25" s="12"/>
      <c r="K25" s="13">
        <v>22</v>
      </c>
      <c r="L25" s="13"/>
      <c r="M25" s="14">
        <v>6</v>
      </c>
      <c r="N25" s="10">
        <f t="shared" si="2"/>
        <v>6</v>
      </c>
      <c r="O25" s="12"/>
    </row>
    <row r="26" spans="1:15" ht="18" customHeight="1">
      <c r="A26" s="147"/>
      <c r="B26" s="148"/>
      <c r="C26" s="149"/>
      <c r="D26" s="53">
        <f>SUM(D4:D25)</f>
        <v>134</v>
      </c>
      <c r="E26" s="11"/>
      <c r="F26" s="147"/>
      <c r="G26" s="148"/>
      <c r="H26" s="149"/>
      <c r="I26" s="53">
        <f>SUM(I4:I25)</f>
        <v>140.5</v>
      </c>
      <c r="J26" s="12"/>
      <c r="K26" s="147"/>
      <c r="L26" s="148"/>
      <c r="M26" s="149"/>
      <c r="N26" s="53">
        <f>SUM(N4:N25)</f>
        <v>139</v>
      </c>
      <c r="O26" s="12"/>
    </row>
    <row r="27" spans="1:15" ht="15">
      <c r="A27" s="19">
        <v>1</v>
      </c>
      <c r="B27" s="19">
        <v>1</v>
      </c>
      <c r="C27" s="14">
        <v>6</v>
      </c>
      <c r="D27" s="10">
        <f>C27</f>
        <v>6</v>
      </c>
      <c r="E27" s="11"/>
      <c r="F27" s="19">
        <v>1</v>
      </c>
      <c r="G27" s="19">
        <v>1</v>
      </c>
      <c r="H27" s="14">
        <v>6</v>
      </c>
      <c r="I27" s="10">
        <f>H27</f>
        <v>6</v>
      </c>
      <c r="J27" s="12"/>
      <c r="K27" s="19">
        <v>1</v>
      </c>
      <c r="L27" s="19">
        <v>1</v>
      </c>
      <c r="M27" s="14">
        <v>6</v>
      </c>
      <c r="N27" s="10">
        <f>M27</f>
        <v>6</v>
      </c>
      <c r="O27" s="12"/>
    </row>
    <row r="28" spans="1:15" ht="15">
      <c r="A28" s="19">
        <v>2</v>
      </c>
      <c r="B28" s="19">
        <v>1</v>
      </c>
      <c r="C28" s="14">
        <v>6</v>
      </c>
      <c r="D28" s="10">
        <f>C28</f>
        <v>6</v>
      </c>
      <c r="E28" s="11"/>
      <c r="F28" s="19">
        <v>2</v>
      </c>
      <c r="G28" s="19">
        <v>1</v>
      </c>
      <c r="H28" s="14">
        <v>6</v>
      </c>
      <c r="I28" s="10">
        <f>H28</f>
        <v>6</v>
      </c>
      <c r="J28" s="12"/>
      <c r="K28" s="19">
        <v>2</v>
      </c>
      <c r="L28" s="19">
        <v>1</v>
      </c>
      <c r="M28" s="14">
        <v>6</v>
      </c>
      <c r="N28" s="10">
        <f>M28</f>
        <v>6</v>
      </c>
      <c r="O28" s="12"/>
    </row>
    <row r="29" spans="1:15" ht="15">
      <c r="A29" s="19">
        <v>3</v>
      </c>
      <c r="B29" s="19">
        <v>2</v>
      </c>
      <c r="C29" s="14">
        <v>5</v>
      </c>
      <c r="D29" s="10">
        <f>C29*2</f>
        <v>10</v>
      </c>
      <c r="E29" s="11"/>
      <c r="F29" s="19">
        <v>3</v>
      </c>
      <c r="G29" s="19">
        <v>2</v>
      </c>
      <c r="H29" s="14">
        <v>6</v>
      </c>
      <c r="I29" s="10">
        <f>H29*2</f>
        <v>12</v>
      </c>
      <c r="J29" s="12"/>
      <c r="K29" s="19">
        <v>3</v>
      </c>
      <c r="L29" s="19">
        <v>2</v>
      </c>
      <c r="M29" s="14">
        <v>6</v>
      </c>
      <c r="N29" s="10">
        <f>M29*2</f>
        <v>12</v>
      </c>
      <c r="O29" s="12"/>
    </row>
    <row r="30" spans="1:15" ht="15">
      <c r="A30" s="19">
        <v>4</v>
      </c>
      <c r="B30" s="19">
        <v>2</v>
      </c>
      <c r="C30" s="14">
        <v>6.5</v>
      </c>
      <c r="D30" s="10">
        <f>C30*2</f>
        <v>13</v>
      </c>
      <c r="E30" s="11"/>
      <c r="F30" s="19">
        <v>4</v>
      </c>
      <c r="G30" s="19">
        <v>2</v>
      </c>
      <c r="H30" s="14">
        <v>6</v>
      </c>
      <c r="I30" s="10">
        <f>H30*2</f>
        <v>12</v>
      </c>
      <c r="J30" s="12"/>
      <c r="K30" s="19">
        <v>4</v>
      </c>
      <c r="L30" s="19">
        <v>2</v>
      </c>
      <c r="M30" s="14">
        <v>6</v>
      </c>
      <c r="N30" s="10">
        <f>M30*2</f>
        <v>12</v>
      </c>
      <c r="O30" s="12"/>
    </row>
    <row r="31" spans="1:15" ht="15" customHeight="1">
      <c r="A31" s="147"/>
      <c r="B31" s="148"/>
      <c r="C31" s="149"/>
      <c r="D31" s="54">
        <f>SUM(D27:D30)</f>
        <v>35</v>
      </c>
      <c r="E31" s="11"/>
      <c r="F31" s="152"/>
      <c r="G31" s="153"/>
      <c r="H31" s="154"/>
      <c r="I31" s="54">
        <f>SUM(I27:I30)</f>
        <v>36</v>
      </c>
      <c r="J31" s="12"/>
      <c r="K31" s="147"/>
      <c r="L31" s="148"/>
      <c r="M31" s="149"/>
      <c r="N31" s="54">
        <f>SUM(N27:N30)</f>
        <v>36</v>
      </c>
      <c r="O31" s="12"/>
    </row>
    <row r="32" spans="1:15" ht="18.75" customHeight="1">
      <c r="A32" s="150"/>
      <c r="B32" s="151"/>
      <c r="C32" s="55">
        <f>SUM(D26+D31)-$D34-$D35</f>
        <v>169</v>
      </c>
      <c r="D32" s="56">
        <f>C32*100/290</f>
        <v>58.275862068965516</v>
      </c>
      <c r="E32" s="57"/>
      <c r="F32" s="150"/>
      <c r="G32" s="151"/>
      <c r="H32" s="55">
        <f>SUM(I26+I31)-$D34-$D35</f>
        <v>176.5</v>
      </c>
      <c r="I32" s="56">
        <f>H32*100/290</f>
        <v>60.86206896551724</v>
      </c>
      <c r="J32" s="35"/>
      <c r="K32" s="17"/>
      <c r="L32" s="18"/>
      <c r="M32" s="55">
        <f>SUM(N26+N31)-$D34-$D35</f>
        <v>175</v>
      </c>
      <c r="N32" s="56">
        <f>M32*100/290</f>
        <v>60.3448275862069</v>
      </c>
      <c r="O32" s="35"/>
    </row>
    <row r="34" spans="1:13" ht="18.75">
      <c r="A34" s="21" t="s">
        <v>19</v>
      </c>
      <c r="D34" s="22">
        <v>0</v>
      </c>
      <c r="F34" s="21"/>
      <c r="K34" s="60" t="str">
        <f>рез!E21</f>
        <v>E:</v>
      </c>
      <c r="L34" s="52"/>
      <c r="M34" s="52" t="str">
        <f>рез!F21</f>
        <v>Масленнікова Анна</v>
      </c>
    </row>
    <row r="35" spans="1:13" ht="18.75">
      <c r="A35" s="21" t="s">
        <v>20</v>
      </c>
      <c r="D35" s="22">
        <v>0</v>
      </c>
      <c r="E35" s="23"/>
      <c r="F35" s="21"/>
      <c r="J35" s="24"/>
      <c r="K35" s="60" t="str">
        <f>рез!E22</f>
        <v>C:</v>
      </c>
      <c r="L35" s="52"/>
      <c r="M35" s="52" t="str">
        <f>рез!F22</f>
        <v>Козіна Ірина</v>
      </c>
    </row>
    <row r="36" spans="1:15" ht="18.75">
      <c r="A36" s="144" t="s">
        <v>22</v>
      </c>
      <c r="B36" s="145"/>
      <c r="C36" s="146"/>
      <c r="D36" s="58">
        <f>C32+H32+M32</f>
        <v>520.5</v>
      </c>
      <c r="E36" s="25"/>
      <c r="F36" s="26"/>
      <c r="G36" s="26"/>
      <c r="H36" s="25"/>
      <c r="I36" s="27"/>
      <c r="J36" s="27"/>
      <c r="K36" s="60" t="str">
        <f>рез!E23</f>
        <v>M:</v>
      </c>
      <c r="L36" s="52"/>
      <c r="M36" s="52" t="str">
        <f>рез!F23</f>
        <v>Шкіптань Тетяна</v>
      </c>
      <c r="N36" s="27"/>
      <c r="O36" s="26"/>
    </row>
    <row r="37" spans="1:15" ht="15.75">
      <c r="A37" s="144" t="s">
        <v>21</v>
      </c>
      <c r="B37" s="145"/>
      <c r="C37" s="146"/>
      <c r="D37" s="59">
        <f>(D32+I32+N32)/3</f>
        <v>59.82758620689655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ht="12.75">
      <c r="A38" s="29"/>
    </row>
    <row r="39" spans="1:15" ht="30.75" customHeight="1">
      <c r="A39" s="28" t="s">
        <v>23</v>
      </c>
      <c r="D39" s="142" t="str">
        <f>рез!F18</f>
        <v>Ovod, 1998, мер., руд., УВП, Diplom-Orliza, 701046, Машкова Ольга</v>
      </c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</row>
    <row r="40" spans="1:12" ht="20.25" customHeight="1">
      <c r="A40" s="28" t="s">
        <v>24</v>
      </c>
      <c r="D40" s="142" t="str">
        <f>рез!C18</f>
        <v>Грушовська Яна</v>
      </c>
      <c r="E40" s="142"/>
      <c r="F40" s="142"/>
      <c r="G40" s="142"/>
      <c r="H40" s="142"/>
      <c r="I40" s="142"/>
      <c r="J40" s="30"/>
      <c r="K40" s="30"/>
      <c r="L40" s="30"/>
    </row>
    <row r="41" spans="1:14" ht="24" customHeight="1">
      <c r="A41" s="28" t="s">
        <v>11</v>
      </c>
      <c r="D41" s="161" t="str">
        <f>рез!G18</f>
        <v>КСК ”Horses of Anastasia”,
м. Днепропетровск</v>
      </c>
      <c r="E41" s="161"/>
      <c r="F41" s="161"/>
      <c r="G41" s="161"/>
      <c r="H41" s="161"/>
      <c r="I41" s="161"/>
      <c r="N41" s="79">
        <f>рез!C5</f>
        <v>41811</v>
      </c>
    </row>
    <row r="42" spans="13:14" ht="18.75">
      <c r="M42" s="155"/>
      <c r="N42" s="156"/>
    </row>
    <row r="43" spans="1:15" ht="39.75" customHeight="1">
      <c r="A43" s="157" t="str">
        <f>рез!A1</f>
        <v>ВІДКРИТІ ВСЕУКРАЇНСЬКІ ЗМАГАННЯ З КІННОГО СПОРТУ (ВИЇЗДКА) ІІ етап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</row>
  </sheetData>
  <sheetProtection/>
  <mergeCells count="19">
    <mergeCell ref="A37:C37"/>
    <mergeCell ref="D39:O39"/>
    <mergeCell ref="D40:I40"/>
    <mergeCell ref="D41:I41"/>
    <mergeCell ref="M42:N42"/>
    <mergeCell ref="A43:O43"/>
    <mergeCell ref="A31:C31"/>
    <mergeCell ref="F31:H31"/>
    <mergeCell ref="K31:M31"/>
    <mergeCell ref="A32:B32"/>
    <mergeCell ref="F32:G32"/>
    <mergeCell ref="A36:C36"/>
    <mergeCell ref="A1:O1"/>
    <mergeCell ref="A2:D2"/>
    <mergeCell ref="F2:I2"/>
    <mergeCell ref="K2:N2"/>
    <mergeCell ref="A26:C26"/>
    <mergeCell ref="F26:H26"/>
    <mergeCell ref="K26:M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AK43"/>
  <sheetViews>
    <sheetView zoomScalePageLayoutView="0" workbookViewId="0" topLeftCell="A19">
      <selection activeCell="H37" sqref="H37"/>
    </sheetView>
  </sheetViews>
  <sheetFormatPr defaultColWidth="3.8515625" defaultRowHeight="12.75"/>
  <cols>
    <col min="1" max="1" width="3.8515625" style="5" customWidth="1"/>
    <col min="2" max="2" width="2.8515625" style="5" customWidth="1"/>
    <col min="3" max="3" width="8.140625" style="5" customWidth="1"/>
    <col min="4" max="4" width="8.421875" style="5" customWidth="1"/>
    <col min="5" max="5" width="2.00390625" style="20" customWidth="1"/>
    <col min="6" max="6" width="3.8515625" style="5" customWidth="1"/>
    <col min="7" max="7" width="2.8515625" style="5" customWidth="1"/>
    <col min="8" max="8" width="7.7109375" style="5" customWidth="1"/>
    <col min="9" max="9" width="10.00390625" style="5" customWidth="1"/>
    <col min="10" max="10" width="2.00390625" style="20" customWidth="1"/>
    <col min="11" max="11" width="3.8515625" style="5" customWidth="1"/>
    <col min="12" max="12" width="2.8515625" style="5" customWidth="1"/>
    <col min="13" max="13" width="8.7109375" style="5" customWidth="1"/>
    <col min="14" max="14" width="11.28125" style="5" customWidth="1"/>
    <col min="15" max="15" width="2.00390625" style="20" customWidth="1"/>
    <col min="16" max="16384" width="3.8515625" style="5" customWidth="1"/>
  </cols>
  <sheetData>
    <row r="1" spans="1:15" ht="24" customHeight="1">
      <c r="A1" s="143" t="str">
        <f>рез!A3</f>
        <v>Командний Приз /діти/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</row>
    <row r="2" spans="1:37" s="1" customFormat="1" ht="15.75" customHeight="1">
      <c r="A2" s="158" t="str">
        <f>рез!I7</f>
        <v>Е</v>
      </c>
      <c r="B2" s="159"/>
      <c r="C2" s="159"/>
      <c r="D2" s="160"/>
      <c r="E2" s="6"/>
      <c r="F2" s="158" t="str">
        <f>рез!K7</f>
        <v>С</v>
      </c>
      <c r="G2" s="159"/>
      <c r="H2" s="159"/>
      <c r="I2" s="160"/>
      <c r="J2" s="7"/>
      <c r="K2" s="158" t="str">
        <f>рез!M7</f>
        <v>М</v>
      </c>
      <c r="L2" s="159"/>
      <c r="M2" s="159"/>
      <c r="N2" s="160"/>
      <c r="O2" s="7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15" ht="12.75">
      <c r="A3" s="9" t="s">
        <v>0</v>
      </c>
      <c r="B3" s="9"/>
      <c r="C3" s="9"/>
      <c r="D3" s="10"/>
      <c r="E3" s="11"/>
      <c r="F3" s="9" t="s">
        <v>0</v>
      </c>
      <c r="G3" s="9"/>
      <c r="H3" s="9"/>
      <c r="I3" s="10"/>
      <c r="J3" s="12"/>
      <c r="K3" s="9" t="s">
        <v>0</v>
      </c>
      <c r="L3" s="9"/>
      <c r="M3" s="9"/>
      <c r="N3" s="10"/>
      <c r="O3" s="12"/>
    </row>
    <row r="4" spans="1:15" ht="13.5">
      <c r="A4" s="13">
        <v>1</v>
      </c>
      <c r="B4" s="13"/>
      <c r="C4" s="14">
        <v>6</v>
      </c>
      <c r="D4" s="10">
        <f>C4</f>
        <v>6</v>
      </c>
      <c r="E4" s="11"/>
      <c r="F4" s="13">
        <v>1</v>
      </c>
      <c r="G4" s="13"/>
      <c r="H4" s="14">
        <v>7</v>
      </c>
      <c r="I4" s="10">
        <f>H4</f>
        <v>7</v>
      </c>
      <c r="J4" s="12"/>
      <c r="K4" s="13">
        <v>1</v>
      </c>
      <c r="L4" s="13"/>
      <c r="M4" s="14">
        <v>6</v>
      </c>
      <c r="N4" s="10">
        <f>M4</f>
        <v>6</v>
      </c>
      <c r="O4" s="12"/>
    </row>
    <row r="5" spans="1:15" ht="13.5">
      <c r="A5" s="13">
        <v>2</v>
      </c>
      <c r="B5" s="13"/>
      <c r="C5" s="14">
        <v>6</v>
      </c>
      <c r="D5" s="10">
        <f aca="true" t="shared" si="0" ref="D5:D18">C5</f>
        <v>6</v>
      </c>
      <c r="E5" s="11"/>
      <c r="F5" s="13">
        <v>2</v>
      </c>
      <c r="G5" s="13"/>
      <c r="H5" s="14">
        <v>6.5</v>
      </c>
      <c r="I5" s="10">
        <f aca="true" t="shared" si="1" ref="I5:I25">H5</f>
        <v>6.5</v>
      </c>
      <c r="J5" s="12"/>
      <c r="K5" s="13">
        <v>2</v>
      </c>
      <c r="L5" s="13"/>
      <c r="M5" s="14">
        <v>6.5</v>
      </c>
      <c r="N5" s="10">
        <f aca="true" t="shared" si="2" ref="N5:N25">M5</f>
        <v>6.5</v>
      </c>
      <c r="O5" s="12"/>
    </row>
    <row r="6" spans="1:15" ht="13.5">
      <c r="A6" s="15">
        <v>3</v>
      </c>
      <c r="B6" s="15"/>
      <c r="C6" s="14">
        <v>5</v>
      </c>
      <c r="D6" s="16">
        <f>C6</f>
        <v>5</v>
      </c>
      <c r="E6" s="11"/>
      <c r="F6" s="15">
        <v>3</v>
      </c>
      <c r="G6" s="15"/>
      <c r="H6" s="14">
        <v>6</v>
      </c>
      <c r="I6" s="16">
        <f>H6</f>
        <v>6</v>
      </c>
      <c r="J6" s="12"/>
      <c r="K6" s="15">
        <v>3</v>
      </c>
      <c r="L6" s="15"/>
      <c r="M6" s="14">
        <v>6.5</v>
      </c>
      <c r="N6" s="16">
        <f>M6</f>
        <v>6.5</v>
      </c>
      <c r="O6" s="12"/>
    </row>
    <row r="7" spans="1:15" ht="13.5">
      <c r="A7" s="15">
        <v>4</v>
      </c>
      <c r="B7" s="15"/>
      <c r="C7" s="14">
        <v>5.5</v>
      </c>
      <c r="D7" s="16">
        <f>C7</f>
        <v>5.5</v>
      </c>
      <c r="E7" s="11"/>
      <c r="F7" s="15">
        <v>4</v>
      </c>
      <c r="G7" s="15"/>
      <c r="H7" s="14">
        <v>6</v>
      </c>
      <c r="I7" s="16">
        <f>H7</f>
        <v>6</v>
      </c>
      <c r="J7" s="12"/>
      <c r="K7" s="15">
        <v>4</v>
      </c>
      <c r="L7" s="15"/>
      <c r="M7" s="14">
        <v>6</v>
      </c>
      <c r="N7" s="16">
        <f>M7</f>
        <v>6</v>
      </c>
      <c r="O7" s="12"/>
    </row>
    <row r="8" spans="1:15" ht="13.5">
      <c r="A8" s="13">
        <v>5</v>
      </c>
      <c r="B8" s="13"/>
      <c r="C8" s="14">
        <v>6</v>
      </c>
      <c r="D8" s="16">
        <f t="shared" si="0"/>
        <v>6</v>
      </c>
      <c r="E8" s="11"/>
      <c r="F8" s="13">
        <v>5</v>
      </c>
      <c r="G8" s="13"/>
      <c r="H8" s="14">
        <v>6.5</v>
      </c>
      <c r="I8" s="10">
        <f t="shared" si="1"/>
        <v>6.5</v>
      </c>
      <c r="J8" s="12"/>
      <c r="K8" s="13">
        <v>5</v>
      </c>
      <c r="L8" s="13"/>
      <c r="M8" s="14">
        <v>6.5</v>
      </c>
      <c r="N8" s="10">
        <f t="shared" si="2"/>
        <v>6.5</v>
      </c>
      <c r="O8" s="12"/>
    </row>
    <row r="9" spans="1:15" ht="13.5">
      <c r="A9" s="13">
        <v>6</v>
      </c>
      <c r="B9" s="13"/>
      <c r="C9" s="14">
        <v>5.5</v>
      </c>
      <c r="D9" s="16">
        <f t="shared" si="0"/>
        <v>5.5</v>
      </c>
      <c r="E9" s="11"/>
      <c r="F9" s="13">
        <v>6</v>
      </c>
      <c r="G9" s="13"/>
      <c r="H9" s="14">
        <v>6</v>
      </c>
      <c r="I9" s="10">
        <f t="shared" si="1"/>
        <v>6</v>
      </c>
      <c r="J9" s="12"/>
      <c r="K9" s="13">
        <v>6</v>
      </c>
      <c r="L9" s="13"/>
      <c r="M9" s="14">
        <v>6.5</v>
      </c>
      <c r="N9" s="10">
        <f t="shared" si="2"/>
        <v>6.5</v>
      </c>
      <c r="O9" s="12"/>
    </row>
    <row r="10" spans="1:15" ht="13.5">
      <c r="A10" s="13">
        <v>7</v>
      </c>
      <c r="B10" s="13"/>
      <c r="C10" s="14">
        <v>6</v>
      </c>
      <c r="D10" s="16">
        <f t="shared" si="0"/>
        <v>6</v>
      </c>
      <c r="E10" s="11"/>
      <c r="F10" s="13">
        <v>7</v>
      </c>
      <c r="G10" s="13"/>
      <c r="H10" s="14">
        <v>6</v>
      </c>
      <c r="I10" s="10">
        <f t="shared" si="1"/>
        <v>6</v>
      </c>
      <c r="J10" s="12"/>
      <c r="K10" s="13">
        <v>7</v>
      </c>
      <c r="L10" s="13"/>
      <c r="M10" s="14">
        <v>6</v>
      </c>
      <c r="N10" s="10">
        <f t="shared" si="2"/>
        <v>6</v>
      </c>
      <c r="O10" s="12"/>
    </row>
    <row r="11" spans="1:15" ht="13.5">
      <c r="A11" s="15">
        <v>8</v>
      </c>
      <c r="B11" s="31"/>
      <c r="C11" s="14">
        <v>6</v>
      </c>
      <c r="D11" s="16">
        <f>C11</f>
        <v>6</v>
      </c>
      <c r="E11" s="11"/>
      <c r="F11" s="15">
        <v>8</v>
      </c>
      <c r="G11" s="15"/>
      <c r="H11" s="14">
        <v>6.5</v>
      </c>
      <c r="I11" s="16">
        <f>H11</f>
        <v>6.5</v>
      </c>
      <c r="J11" s="12"/>
      <c r="K11" s="15">
        <v>8</v>
      </c>
      <c r="L11" s="15"/>
      <c r="M11" s="14">
        <v>6.5</v>
      </c>
      <c r="N11" s="16">
        <f>M11</f>
        <v>6.5</v>
      </c>
      <c r="O11" s="12"/>
    </row>
    <row r="12" spans="1:15" ht="13.5">
      <c r="A12" s="13">
        <v>9</v>
      </c>
      <c r="B12" s="13"/>
      <c r="C12" s="14">
        <v>6</v>
      </c>
      <c r="D12" s="16">
        <f t="shared" si="0"/>
        <v>6</v>
      </c>
      <c r="E12" s="11"/>
      <c r="F12" s="13">
        <v>9</v>
      </c>
      <c r="G12" s="13"/>
      <c r="H12" s="14">
        <v>6</v>
      </c>
      <c r="I12" s="10">
        <f t="shared" si="1"/>
        <v>6</v>
      </c>
      <c r="J12" s="12"/>
      <c r="K12" s="13">
        <v>9</v>
      </c>
      <c r="L12" s="13"/>
      <c r="M12" s="14">
        <v>6.5</v>
      </c>
      <c r="N12" s="10">
        <f t="shared" si="2"/>
        <v>6.5</v>
      </c>
      <c r="O12" s="12"/>
    </row>
    <row r="13" spans="1:15" ht="13.5">
      <c r="A13" s="13">
        <v>10</v>
      </c>
      <c r="B13" s="13"/>
      <c r="C13" s="14">
        <v>5</v>
      </c>
      <c r="D13" s="10">
        <f>C13</f>
        <v>5</v>
      </c>
      <c r="E13" s="11"/>
      <c r="F13" s="13">
        <v>10</v>
      </c>
      <c r="G13" s="13"/>
      <c r="H13" s="14">
        <v>6</v>
      </c>
      <c r="I13" s="10">
        <f>H13</f>
        <v>6</v>
      </c>
      <c r="J13" s="11"/>
      <c r="K13" s="13">
        <v>10</v>
      </c>
      <c r="L13" s="13"/>
      <c r="M13" s="14">
        <v>6.5</v>
      </c>
      <c r="N13" s="10">
        <f>M13</f>
        <v>6.5</v>
      </c>
      <c r="O13" s="11"/>
    </row>
    <row r="14" spans="1:15" ht="13.5">
      <c r="A14" s="15">
        <v>11</v>
      </c>
      <c r="B14" s="15"/>
      <c r="C14" s="14">
        <v>5</v>
      </c>
      <c r="D14" s="16">
        <f>C14</f>
        <v>5</v>
      </c>
      <c r="E14" s="11"/>
      <c r="F14" s="15">
        <v>11</v>
      </c>
      <c r="G14" s="15"/>
      <c r="H14" s="14">
        <v>6</v>
      </c>
      <c r="I14" s="16">
        <f>H14</f>
        <v>6</v>
      </c>
      <c r="J14" s="11"/>
      <c r="K14" s="15">
        <v>11</v>
      </c>
      <c r="L14" s="15"/>
      <c r="M14" s="14">
        <v>6</v>
      </c>
      <c r="N14" s="16">
        <f>M14</f>
        <v>6</v>
      </c>
      <c r="O14" s="11"/>
    </row>
    <row r="15" spans="1:15" ht="13.5">
      <c r="A15" s="15">
        <v>12</v>
      </c>
      <c r="B15" s="15"/>
      <c r="C15" s="14">
        <v>5</v>
      </c>
      <c r="D15" s="16">
        <f>C15</f>
        <v>5</v>
      </c>
      <c r="E15" s="11"/>
      <c r="F15" s="15">
        <v>12</v>
      </c>
      <c r="G15" s="15"/>
      <c r="H15" s="14">
        <v>5.5</v>
      </c>
      <c r="I15" s="16">
        <f>H15</f>
        <v>5.5</v>
      </c>
      <c r="J15" s="11"/>
      <c r="K15" s="15">
        <v>12</v>
      </c>
      <c r="L15" s="15"/>
      <c r="M15" s="14">
        <v>6</v>
      </c>
      <c r="N15" s="16">
        <f>M15</f>
        <v>6</v>
      </c>
      <c r="O15" s="11"/>
    </row>
    <row r="16" spans="1:15" ht="13.5">
      <c r="A16" s="13">
        <v>13</v>
      </c>
      <c r="B16" s="13"/>
      <c r="C16" s="14">
        <v>6</v>
      </c>
      <c r="D16" s="10">
        <f t="shared" si="0"/>
        <v>6</v>
      </c>
      <c r="E16" s="11"/>
      <c r="F16" s="13">
        <v>13</v>
      </c>
      <c r="G16" s="13"/>
      <c r="H16" s="14">
        <v>6.5</v>
      </c>
      <c r="I16" s="10">
        <f t="shared" si="1"/>
        <v>6.5</v>
      </c>
      <c r="J16" s="11"/>
      <c r="K16" s="13">
        <v>13</v>
      </c>
      <c r="L16" s="13"/>
      <c r="M16" s="14">
        <v>6.5</v>
      </c>
      <c r="N16" s="16">
        <f t="shared" si="2"/>
        <v>6.5</v>
      </c>
      <c r="O16" s="11"/>
    </row>
    <row r="17" spans="1:15" ht="13.5">
      <c r="A17" s="15">
        <v>14</v>
      </c>
      <c r="B17" s="15"/>
      <c r="C17" s="14">
        <v>6</v>
      </c>
      <c r="D17" s="16">
        <f>C17</f>
        <v>6</v>
      </c>
      <c r="E17" s="11"/>
      <c r="F17" s="15">
        <v>14</v>
      </c>
      <c r="G17" s="15"/>
      <c r="H17" s="14">
        <v>6.5</v>
      </c>
      <c r="I17" s="16">
        <f>H17</f>
        <v>6.5</v>
      </c>
      <c r="J17" s="11"/>
      <c r="K17" s="15">
        <v>14</v>
      </c>
      <c r="L17" s="15"/>
      <c r="M17" s="14">
        <v>6.5</v>
      </c>
      <c r="N17" s="16">
        <f>M17</f>
        <v>6.5</v>
      </c>
      <c r="O17" s="11"/>
    </row>
    <row r="18" spans="1:15" ht="13.5">
      <c r="A18" s="13">
        <v>15</v>
      </c>
      <c r="B18" s="13"/>
      <c r="C18" s="14">
        <v>5.5</v>
      </c>
      <c r="D18" s="10">
        <f t="shared" si="0"/>
        <v>5.5</v>
      </c>
      <c r="E18" s="11"/>
      <c r="F18" s="13">
        <v>15</v>
      </c>
      <c r="G18" s="13"/>
      <c r="H18" s="14">
        <v>5</v>
      </c>
      <c r="I18" s="10">
        <f t="shared" si="1"/>
        <v>5</v>
      </c>
      <c r="J18" s="11"/>
      <c r="K18" s="13">
        <v>15</v>
      </c>
      <c r="L18" s="13"/>
      <c r="M18" s="14">
        <v>6</v>
      </c>
      <c r="N18" s="10">
        <f t="shared" si="2"/>
        <v>6</v>
      </c>
      <c r="O18" s="11"/>
    </row>
    <row r="19" spans="1:15" ht="13.5">
      <c r="A19" s="13">
        <v>16</v>
      </c>
      <c r="B19" s="13"/>
      <c r="C19" s="14">
        <v>5</v>
      </c>
      <c r="D19" s="10">
        <f>C19</f>
        <v>5</v>
      </c>
      <c r="E19" s="11"/>
      <c r="F19" s="32">
        <v>16</v>
      </c>
      <c r="G19" s="13"/>
      <c r="H19" s="14">
        <v>6</v>
      </c>
      <c r="I19" s="10">
        <f t="shared" si="1"/>
        <v>6</v>
      </c>
      <c r="J19" s="11"/>
      <c r="K19" s="13">
        <v>16</v>
      </c>
      <c r="L19" s="13"/>
      <c r="M19" s="14">
        <v>6</v>
      </c>
      <c r="N19" s="10">
        <f t="shared" si="2"/>
        <v>6</v>
      </c>
      <c r="O19" s="11"/>
    </row>
    <row r="20" spans="1:15" ht="13.5">
      <c r="A20" s="15">
        <v>17</v>
      </c>
      <c r="B20" s="13"/>
      <c r="C20" s="14">
        <v>5</v>
      </c>
      <c r="D20" s="10">
        <f aca="true" t="shared" si="3" ref="D20:D25">C20</f>
        <v>5</v>
      </c>
      <c r="E20" s="11"/>
      <c r="F20" s="33">
        <v>17</v>
      </c>
      <c r="G20" s="13"/>
      <c r="H20" s="14">
        <v>6</v>
      </c>
      <c r="I20" s="10">
        <f t="shared" si="1"/>
        <v>6</v>
      </c>
      <c r="J20" s="12"/>
      <c r="K20" s="15">
        <v>17</v>
      </c>
      <c r="L20" s="13"/>
      <c r="M20" s="14">
        <v>6</v>
      </c>
      <c r="N20" s="10">
        <f t="shared" si="2"/>
        <v>6</v>
      </c>
      <c r="O20" s="12"/>
    </row>
    <row r="21" spans="1:15" ht="13.5">
      <c r="A21" s="13">
        <v>18</v>
      </c>
      <c r="B21" s="13"/>
      <c r="C21" s="14">
        <v>6</v>
      </c>
      <c r="D21" s="10">
        <f t="shared" si="3"/>
        <v>6</v>
      </c>
      <c r="E21" s="11"/>
      <c r="F21" s="32">
        <v>18</v>
      </c>
      <c r="G21" s="13"/>
      <c r="H21" s="14">
        <v>6</v>
      </c>
      <c r="I21" s="10">
        <f t="shared" si="1"/>
        <v>6</v>
      </c>
      <c r="J21" s="12"/>
      <c r="K21" s="13">
        <v>18</v>
      </c>
      <c r="L21" s="13"/>
      <c r="M21" s="14">
        <v>6</v>
      </c>
      <c r="N21" s="10">
        <f t="shared" si="2"/>
        <v>6</v>
      </c>
      <c r="O21" s="12"/>
    </row>
    <row r="22" spans="1:15" ht="13.5">
      <c r="A22" s="34">
        <v>19</v>
      </c>
      <c r="B22" s="34">
        <v>2</v>
      </c>
      <c r="C22" s="77">
        <v>6</v>
      </c>
      <c r="D22" s="35">
        <f>C22*B22</f>
        <v>12</v>
      </c>
      <c r="E22" s="11"/>
      <c r="F22" s="36">
        <v>19</v>
      </c>
      <c r="G22" s="34">
        <v>2</v>
      </c>
      <c r="H22" s="77">
        <v>6.5</v>
      </c>
      <c r="I22" s="35">
        <f>H22*G22</f>
        <v>13</v>
      </c>
      <c r="J22" s="12"/>
      <c r="K22" s="34">
        <v>19</v>
      </c>
      <c r="L22" s="34">
        <v>2</v>
      </c>
      <c r="M22" s="77">
        <v>6</v>
      </c>
      <c r="N22" s="35">
        <f>M22*L22</f>
        <v>12</v>
      </c>
      <c r="O22" s="12"/>
    </row>
    <row r="23" spans="1:15" ht="13.5">
      <c r="A23" s="15">
        <v>20</v>
      </c>
      <c r="B23" s="13"/>
      <c r="C23" s="14">
        <v>5.5</v>
      </c>
      <c r="D23" s="10">
        <f t="shared" si="3"/>
        <v>5.5</v>
      </c>
      <c r="E23" s="11"/>
      <c r="F23" s="33">
        <v>20</v>
      </c>
      <c r="G23" s="13"/>
      <c r="H23" s="14">
        <v>6</v>
      </c>
      <c r="I23" s="10">
        <f t="shared" si="1"/>
        <v>6</v>
      </c>
      <c r="J23" s="12"/>
      <c r="K23" s="15">
        <v>20</v>
      </c>
      <c r="L23" s="13"/>
      <c r="M23" s="14">
        <v>6</v>
      </c>
      <c r="N23" s="10">
        <f t="shared" si="2"/>
        <v>6</v>
      </c>
      <c r="O23" s="12"/>
    </row>
    <row r="24" spans="1:15" ht="13.5">
      <c r="A24" s="13">
        <v>21</v>
      </c>
      <c r="B24" s="13"/>
      <c r="C24" s="14">
        <v>6</v>
      </c>
      <c r="D24" s="10">
        <f t="shared" si="3"/>
        <v>6</v>
      </c>
      <c r="E24" s="11"/>
      <c r="F24" s="32">
        <v>21</v>
      </c>
      <c r="G24" s="13"/>
      <c r="H24" s="14">
        <v>6</v>
      </c>
      <c r="I24" s="10">
        <f t="shared" si="1"/>
        <v>6</v>
      </c>
      <c r="J24" s="12"/>
      <c r="K24" s="13">
        <v>21</v>
      </c>
      <c r="L24" s="13"/>
      <c r="M24" s="14">
        <v>6</v>
      </c>
      <c r="N24" s="10">
        <f t="shared" si="2"/>
        <v>6</v>
      </c>
      <c r="O24" s="12"/>
    </row>
    <row r="25" spans="1:15" ht="13.5">
      <c r="A25" s="13">
        <v>22</v>
      </c>
      <c r="B25" s="13"/>
      <c r="C25" s="14">
        <v>6</v>
      </c>
      <c r="D25" s="10">
        <f t="shared" si="3"/>
        <v>6</v>
      </c>
      <c r="E25" s="11"/>
      <c r="F25" s="32">
        <v>22</v>
      </c>
      <c r="G25" s="13"/>
      <c r="H25" s="14">
        <v>6.5</v>
      </c>
      <c r="I25" s="10">
        <f t="shared" si="1"/>
        <v>6.5</v>
      </c>
      <c r="J25" s="12"/>
      <c r="K25" s="13">
        <v>22</v>
      </c>
      <c r="L25" s="13"/>
      <c r="M25" s="14">
        <v>6</v>
      </c>
      <c r="N25" s="10">
        <f t="shared" si="2"/>
        <v>6</v>
      </c>
      <c r="O25" s="12"/>
    </row>
    <row r="26" spans="1:15" ht="18" customHeight="1">
      <c r="A26" s="147"/>
      <c r="B26" s="148"/>
      <c r="C26" s="149"/>
      <c r="D26" s="53">
        <f>SUM(D4:D25)</f>
        <v>130</v>
      </c>
      <c r="E26" s="11"/>
      <c r="F26" s="147"/>
      <c r="G26" s="148"/>
      <c r="H26" s="149"/>
      <c r="I26" s="53">
        <f>SUM(I4:I25)</f>
        <v>141.5</v>
      </c>
      <c r="J26" s="12"/>
      <c r="K26" s="147"/>
      <c r="L26" s="148"/>
      <c r="M26" s="149"/>
      <c r="N26" s="53">
        <f>SUM(N4:N25)</f>
        <v>142.5</v>
      </c>
      <c r="O26" s="12"/>
    </row>
    <row r="27" spans="1:15" ht="15">
      <c r="A27" s="19">
        <v>1</v>
      </c>
      <c r="B27" s="19">
        <v>1</v>
      </c>
      <c r="C27" s="14">
        <v>6</v>
      </c>
      <c r="D27" s="10">
        <f>C27</f>
        <v>6</v>
      </c>
      <c r="E27" s="11"/>
      <c r="F27" s="19">
        <v>1</v>
      </c>
      <c r="G27" s="19">
        <v>1</v>
      </c>
      <c r="H27" s="14">
        <v>6</v>
      </c>
      <c r="I27" s="10">
        <f>H27</f>
        <v>6</v>
      </c>
      <c r="J27" s="12"/>
      <c r="K27" s="19">
        <v>1</v>
      </c>
      <c r="L27" s="19">
        <v>1</v>
      </c>
      <c r="M27" s="14">
        <v>6</v>
      </c>
      <c r="N27" s="10">
        <f>M27</f>
        <v>6</v>
      </c>
      <c r="O27" s="12"/>
    </row>
    <row r="28" spans="1:15" ht="15">
      <c r="A28" s="19">
        <v>2</v>
      </c>
      <c r="B28" s="19">
        <v>1</v>
      </c>
      <c r="C28" s="14">
        <v>6</v>
      </c>
      <c r="D28" s="10">
        <f>C28</f>
        <v>6</v>
      </c>
      <c r="E28" s="11"/>
      <c r="F28" s="19">
        <v>2</v>
      </c>
      <c r="G28" s="19">
        <v>1</v>
      </c>
      <c r="H28" s="14">
        <v>6</v>
      </c>
      <c r="I28" s="10">
        <f>H28</f>
        <v>6</v>
      </c>
      <c r="J28" s="12"/>
      <c r="K28" s="19">
        <v>2</v>
      </c>
      <c r="L28" s="19">
        <v>1</v>
      </c>
      <c r="M28" s="14">
        <v>6</v>
      </c>
      <c r="N28" s="10">
        <f>M28</f>
        <v>6</v>
      </c>
      <c r="O28" s="12"/>
    </row>
    <row r="29" spans="1:15" ht="15">
      <c r="A29" s="19">
        <v>3</v>
      </c>
      <c r="B29" s="19">
        <v>2</v>
      </c>
      <c r="C29" s="14">
        <v>5</v>
      </c>
      <c r="D29" s="10">
        <f>C29*2</f>
        <v>10</v>
      </c>
      <c r="E29" s="11"/>
      <c r="F29" s="19">
        <v>3</v>
      </c>
      <c r="G29" s="19">
        <v>2</v>
      </c>
      <c r="H29" s="14">
        <v>6</v>
      </c>
      <c r="I29" s="10">
        <f>H29*2</f>
        <v>12</v>
      </c>
      <c r="J29" s="12"/>
      <c r="K29" s="19">
        <v>3</v>
      </c>
      <c r="L29" s="19">
        <v>2</v>
      </c>
      <c r="M29" s="14">
        <v>5.5</v>
      </c>
      <c r="N29" s="10">
        <f>M29*2</f>
        <v>11</v>
      </c>
      <c r="O29" s="12"/>
    </row>
    <row r="30" spans="1:15" ht="15">
      <c r="A30" s="19">
        <v>4</v>
      </c>
      <c r="B30" s="19">
        <v>2</v>
      </c>
      <c r="C30" s="14">
        <v>6</v>
      </c>
      <c r="D30" s="10">
        <f>C30*2</f>
        <v>12</v>
      </c>
      <c r="E30" s="11"/>
      <c r="F30" s="19">
        <v>4</v>
      </c>
      <c r="G30" s="19">
        <v>2</v>
      </c>
      <c r="H30" s="14">
        <v>6</v>
      </c>
      <c r="I30" s="10">
        <f>H30*2</f>
        <v>12</v>
      </c>
      <c r="J30" s="12"/>
      <c r="K30" s="19">
        <v>4</v>
      </c>
      <c r="L30" s="19">
        <v>2</v>
      </c>
      <c r="M30" s="14">
        <v>6</v>
      </c>
      <c r="N30" s="10">
        <f>M30*2</f>
        <v>12</v>
      </c>
      <c r="O30" s="12"/>
    </row>
    <row r="31" spans="1:15" ht="15" customHeight="1">
      <c r="A31" s="147"/>
      <c r="B31" s="148"/>
      <c r="C31" s="149"/>
      <c r="D31" s="54">
        <f>SUM(D27:D30)</f>
        <v>34</v>
      </c>
      <c r="E31" s="11"/>
      <c r="F31" s="152"/>
      <c r="G31" s="153"/>
      <c r="H31" s="154"/>
      <c r="I31" s="54">
        <f>SUM(I27:I30)</f>
        <v>36</v>
      </c>
      <c r="J31" s="12"/>
      <c r="K31" s="147"/>
      <c r="L31" s="148"/>
      <c r="M31" s="149"/>
      <c r="N31" s="54">
        <f>SUM(N27:N30)</f>
        <v>35</v>
      </c>
      <c r="O31" s="12"/>
    </row>
    <row r="32" spans="1:15" ht="18.75" customHeight="1">
      <c r="A32" s="150"/>
      <c r="B32" s="151"/>
      <c r="C32" s="55">
        <f>SUM(D26+D31)-$D34-$D35</f>
        <v>164</v>
      </c>
      <c r="D32" s="56">
        <f>C32*100/290</f>
        <v>56.55172413793103</v>
      </c>
      <c r="E32" s="57"/>
      <c r="F32" s="150"/>
      <c r="G32" s="151"/>
      <c r="H32" s="55">
        <f>SUM(I26+I31)-$D34-$D35</f>
        <v>177.5</v>
      </c>
      <c r="I32" s="56">
        <f>H32*100/290</f>
        <v>61.206896551724135</v>
      </c>
      <c r="J32" s="35"/>
      <c r="K32" s="17"/>
      <c r="L32" s="18"/>
      <c r="M32" s="55">
        <f>SUM(N26+N31)-$D34-$D35</f>
        <v>177.5</v>
      </c>
      <c r="N32" s="56">
        <f>M32*100/290</f>
        <v>61.206896551724135</v>
      </c>
      <c r="O32" s="35"/>
    </row>
    <row r="34" spans="1:13" ht="18.75">
      <c r="A34" s="21" t="s">
        <v>19</v>
      </c>
      <c r="D34" s="22">
        <v>0</v>
      </c>
      <c r="F34" s="21"/>
      <c r="K34" s="60" t="str">
        <f>рез!E21</f>
        <v>E:</v>
      </c>
      <c r="L34" s="52"/>
      <c r="M34" s="52" t="str">
        <f>рез!F21</f>
        <v>Масленнікова Анна</v>
      </c>
    </row>
    <row r="35" spans="1:13" ht="18.75">
      <c r="A35" s="21" t="s">
        <v>20</v>
      </c>
      <c r="D35" s="22">
        <v>0</v>
      </c>
      <c r="E35" s="23"/>
      <c r="F35" s="21"/>
      <c r="J35" s="24"/>
      <c r="K35" s="60" t="str">
        <f>рез!E22</f>
        <v>C:</v>
      </c>
      <c r="L35" s="52"/>
      <c r="M35" s="52" t="str">
        <f>рез!F22</f>
        <v>Козіна Ірина</v>
      </c>
    </row>
    <row r="36" spans="1:15" ht="18.75">
      <c r="A36" s="144" t="s">
        <v>22</v>
      </c>
      <c r="B36" s="145"/>
      <c r="C36" s="146"/>
      <c r="D36" s="58">
        <f>C32+H32+M32</f>
        <v>519</v>
      </c>
      <c r="E36" s="25"/>
      <c r="F36" s="26"/>
      <c r="G36" s="26"/>
      <c r="H36" s="25"/>
      <c r="I36" s="27"/>
      <c r="J36" s="27"/>
      <c r="K36" s="60" t="str">
        <f>рез!E23</f>
        <v>M:</v>
      </c>
      <c r="L36" s="52"/>
      <c r="M36" s="52" t="str">
        <f>рез!F23</f>
        <v>Шкіптань Тетяна</v>
      </c>
      <c r="N36" s="27"/>
      <c r="O36" s="26"/>
    </row>
    <row r="37" spans="1:15" ht="15.75">
      <c r="A37" s="144" t="s">
        <v>21</v>
      </c>
      <c r="B37" s="145"/>
      <c r="C37" s="146"/>
      <c r="D37" s="59">
        <f>(D32+I32+N32)/3</f>
        <v>59.6551724137931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ht="12.75">
      <c r="A38" s="29"/>
    </row>
    <row r="39" spans="1:15" ht="30.75" customHeight="1">
      <c r="A39" s="28" t="s">
        <v>23</v>
      </c>
      <c r="D39" s="142" t="str">
        <f>рез!F19</f>
        <v>Гефест, 2000, мер., сір., рос. рисак, Gyvrgen-Feya, 700984, Конозенко М.</v>
      </c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</row>
    <row r="40" spans="1:12" ht="20.25" customHeight="1">
      <c r="A40" s="28" t="s">
        <v>24</v>
      </c>
      <c r="D40" s="142" t="str">
        <f>рез!C19</f>
        <v>Мангер Анастасія</v>
      </c>
      <c r="E40" s="142"/>
      <c r="F40" s="142"/>
      <c r="G40" s="142"/>
      <c r="H40" s="142"/>
      <c r="I40" s="142"/>
      <c r="J40" s="30"/>
      <c r="K40" s="30"/>
      <c r="L40" s="30"/>
    </row>
    <row r="41" spans="1:14" ht="24" customHeight="1">
      <c r="A41" s="28" t="s">
        <v>11</v>
      </c>
      <c r="D41" s="161" t="str">
        <f>рез!G19</f>
        <v>КСК "Болівар", м. Київ</v>
      </c>
      <c r="E41" s="161"/>
      <c r="F41" s="161"/>
      <c r="G41" s="161"/>
      <c r="H41" s="161"/>
      <c r="I41" s="161"/>
      <c r="N41" s="79">
        <f>рез!C5</f>
        <v>41811</v>
      </c>
    </row>
    <row r="42" spans="13:14" ht="18.75">
      <c r="M42" s="155"/>
      <c r="N42" s="156"/>
    </row>
    <row r="43" spans="1:15" ht="39.75" customHeight="1">
      <c r="A43" s="157" t="str">
        <f>рез!A1</f>
        <v>ВІДКРИТІ ВСЕУКРАЇНСЬКІ ЗМАГАННЯ З КІННОГО СПОРТУ (ВИЇЗДКА) ІІ етап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</row>
  </sheetData>
  <sheetProtection/>
  <mergeCells count="19">
    <mergeCell ref="A37:C37"/>
    <mergeCell ref="D39:O39"/>
    <mergeCell ref="D40:I40"/>
    <mergeCell ref="D41:I41"/>
    <mergeCell ref="M42:N42"/>
    <mergeCell ref="A43:O43"/>
    <mergeCell ref="A31:C31"/>
    <mergeCell ref="F31:H31"/>
    <mergeCell ref="K31:M31"/>
    <mergeCell ref="A32:B32"/>
    <mergeCell ref="F32:G32"/>
    <mergeCell ref="A36:C36"/>
    <mergeCell ref="A1:O1"/>
    <mergeCell ref="A2:D2"/>
    <mergeCell ref="F2:I2"/>
    <mergeCell ref="K2:N2"/>
    <mergeCell ref="A26:C26"/>
    <mergeCell ref="F26:H26"/>
    <mergeCell ref="K26:M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5"/>
  <sheetViews>
    <sheetView zoomScale="70" zoomScaleNormal="70" zoomScalePageLayoutView="0" workbookViewId="0" topLeftCell="A4">
      <selection activeCell="A20" sqref="A20"/>
    </sheetView>
  </sheetViews>
  <sheetFormatPr defaultColWidth="9.140625" defaultRowHeight="12.75"/>
  <cols>
    <col min="1" max="1" width="4.140625" style="2" customWidth="1"/>
    <col min="2" max="2" width="7.00390625" style="2" customWidth="1"/>
    <col min="3" max="3" width="31.8515625" style="2" bestFit="1" customWidth="1"/>
    <col min="4" max="4" width="8.140625" style="2" bestFit="1" customWidth="1"/>
    <col min="5" max="5" width="6.421875" style="2" customWidth="1"/>
    <col min="6" max="6" width="50.8515625" style="2" customWidth="1"/>
    <col min="7" max="7" width="27.8515625" style="2" customWidth="1"/>
    <col min="8" max="8" width="24.140625" style="43" customWidth="1"/>
    <col min="9" max="9" width="11.00390625" style="2" customWidth="1"/>
    <col min="10" max="10" width="3.57421875" style="2" customWidth="1"/>
    <col min="11" max="11" width="10.00390625" style="2" customWidth="1"/>
    <col min="12" max="12" width="3.28125" style="2" customWidth="1"/>
    <col min="13" max="13" width="10.421875" style="2" customWidth="1"/>
    <col min="14" max="14" width="3.57421875" style="2" customWidth="1"/>
    <col min="15" max="15" width="8.8515625" style="2" customWidth="1"/>
    <col min="16" max="16" width="10.00390625" style="2" customWidth="1"/>
    <col min="17" max="17" width="4.421875" style="2" customWidth="1"/>
    <col min="18" max="18" width="4.8515625" style="2" customWidth="1"/>
    <col min="19" max="19" width="2.8515625" style="2" customWidth="1"/>
    <col min="20" max="20" width="2.57421875" style="2" customWidth="1"/>
    <col min="21" max="21" width="4.140625" style="2" customWidth="1"/>
    <col min="22" max="22" width="6.00390625" style="2" customWidth="1"/>
    <col min="23" max="23" width="4.57421875" style="2" customWidth="1"/>
    <col min="24" max="16384" width="9.140625" style="2" customWidth="1"/>
  </cols>
  <sheetData>
    <row r="1" spans="1:20" s="38" customFormat="1" ht="31.5" customHeight="1">
      <c r="A1" s="134" t="s">
        <v>52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37"/>
      <c r="S1" s="37"/>
      <c r="T1" s="37"/>
    </row>
    <row r="2" spans="1:21" s="38" customFormat="1" ht="31.5" customHeight="1">
      <c r="A2" s="134" t="s">
        <v>14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37"/>
      <c r="S2" s="37"/>
      <c r="T2" s="37"/>
      <c r="U2" s="37"/>
    </row>
    <row r="3" spans="1:21" s="38" customFormat="1" ht="31.5" customHeight="1">
      <c r="A3" s="135" t="s">
        <v>25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39"/>
      <c r="S3" s="39"/>
      <c r="T3" s="39"/>
      <c r="U3" s="39"/>
    </row>
    <row r="4" ht="12.75"/>
    <row r="5" spans="3:15" s="40" customFormat="1" ht="15.75" customHeight="1" thickBot="1">
      <c r="C5" s="69">
        <v>41811</v>
      </c>
      <c r="D5" s="41"/>
      <c r="H5" s="41"/>
      <c r="M5" s="42"/>
      <c r="O5" s="40" t="s">
        <v>6</v>
      </c>
    </row>
    <row r="6" spans="1:18" ht="20.25" customHeight="1">
      <c r="A6" s="136" t="s">
        <v>15</v>
      </c>
      <c r="B6" s="138" t="s">
        <v>7</v>
      </c>
      <c r="C6" s="121" t="s">
        <v>8</v>
      </c>
      <c r="D6" s="121" t="s">
        <v>9</v>
      </c>
      <c r="E6" s="121" t="s">
        <v>10</v>
      </c>
      <c r="F6" s="121" t="s">
        <v>50</v>
      </c>
      <c r="G6" s="121" t="s">
        <v>11</v>
      </c>
      <c r="H6" s="140" t="s">
        <v>12</v>
      </c>
      <c r="I6" s="123" t="s">
        <v>13</v>
      </c>
      <c r="J6" s="124"/>
      <c r="K6" s="124"/>
      <c r="L6" s="124"/>
      <c r="M6" s="124"/>
      <c r="N6" s="124"/>
      <c r="O6" s="125" t="s">
        <v>16</v>
      </c>
      <c r="P6" s="127" t="s">
        <v>17</v>
      </c>
      <c r="Q6" s="129" t="s">
        <v>18</v>
      </c>
      <c r="R6" s="119" t="s">
        <v>27</v>
      </c>
    </row>
    <row r="7" spans="1:18" ht="32.25" customHeight="1" thickBot="1">
      <c r="A7" s="137"/>
      <c r="B7" s="139"/>
      <c r="C7" s="122"/>
      <c r="D7" s="122"/>
      <c r="E7" s="122"/>
      <c r="F7" s="122"/>
      <c r="G7" s="122"/>
      <c r="H7" s="141"/>
      <c r="I7" s="131" t="s">
        <v>1</v>
      </c>
      <c r="J7" s="132"/>
      <c r="K7" s="133" t="s">
        <v>2</v>
      </c>
      <c r="L7" s="132"/>
      <c r="M7" s="133" t="s">
        <v>26</v>
      </c>
      <c r="N7" s="132"/>
      <c r="O7" s="126"/>
      <c r="P7" s="128"/>
      <c r="Q7" s="130"/>
      <c r="R7" s="120"/>
    </row>
    <row r="8" spans="1:37" s="63" customFormat="1" ht="54">
      <c r="A8" s="100">
        <v>1</v>
      </c>
      <c r="B8" s="101">
        <v>201</v>
      </c>
      <c r="C8" s="101" t="s">
        <v>29</v>
      </c>
      <c r="D8" s="101">
        <v>2001</v>
      </c>
      <c r="E8" s="101" t="s">
        <v>33</v>
      </c>
      <c r="F8" s="102" t="s">
        <v>53</v>
      </c>
      <c r="G8" s="102" t="s">
        <v>38</v>
      </c>
      <c r="H8" s="103" t="s">
        <v>39</v>
      </c>
      <c r="I8" s="92"/>
      <c r="J8" s="75"/>
      <c r="K8" s="67"/>
      <c r="L8" s="75"/>
      <c r="M8" s="67"/>
      <c r="N8" s="75"/>
      <c r="O8" s="68"/>
      <c r="P8" s="93"/>
      <c r="Q8" s="80"/>
      <c r="R8" s="66"/>
      <c r="Z8" s="44"/>
      <c r="AA8" s="45"/>
      <c r="AB8" s="44"/>
      <c r="AC8" s="45"/>
      <c r="AD8" s="44"/>
      <c r="AE8" s="45"/>
      <c r="AF8" s="46"/>
      <c r="AG8" s="47"/>
      <c r="AH8" s="65"/>
      <c r="AI8" s="64"/>
      <c r="AJ8" s="64"/>
      <c r="AK8" s="64"/>
    </row>
    <row r="9" spans="1:37" s="63" customFormat="1" ht="72">
      <c r="A9" s="78">
        <v>2</v>
      </c>
      <c r="B9" s="84">
        <v>3</v>
      </c>
      <c r="C9" s="84" t="s">
        <v>54</v>
      </c>
      <c r="D9" s="84">
        <v>2001</v>
      </c>
      <c r="E9" s="84" t="s">
        <v>30</v>
      </c>
      <c r="F9" s="85" t="s">
        <v>55</v>
      </c>
      <c r="G9" s="98" t="s">
        <v>56</v>
      </c>
      <c r="H9" s="86" t="s">
        <v>57</v>
      </c>
      <c r="I9" s="94"/>
      <c r="J9" s="70"/>
      <c r="K9" s="71"/>
      <c r="L9" s="70"/>
      <c r="M9" s="71"/>
      <c r="N9" s="70"/>
      <c r="O9" s="72"/>
      <c r="P9" s="95"/>
      <c r="Q9" s="81"/>
      <c r="R9" s="61"/>
      <c r="Z9" s="44"/>
      <c r="AA9" s="45"/>
      <c r="AB9" s="44"/>
      <c r="AC9" s="45"/>
      <c r="AD9" s="44"/>
      <c r="AE9" s="45"/>
      <c r="AF9" s="46"/>
      <c r="AG9" s="47"/>
      <c r="AH9" s="65"/>
      <c r="AI9" s="64"/>
      <c r="AJ9" s="64"/>
      <c r="AK9" s="64"/>
    </row>
    <row r="10" spans="1:37" s="63" customFormat="1" ht="72">
      <c r="A10" s="78">
        <v>3</v>
      </c>
      <c r="B10" s="84">
        <v>50</v>
      </c>
      <c r="C10" s="99" t="s">
        <v>58</v>
      </c>
      <c r="D10" s="84">
        <v>2001</v>
      </c>
      <c r="E10" s="84" t="s">
        <v>33</v>
      </c>
      <c r="F10" s="85" t="s">
        <v>59</v>
      </c>
      <c r="G10" s="85" t="s">
        <v>46</v>
      </c>
      <c r="H10" s="86" t="s">
        <v>60</v>
      </c>
      <c r="I10" s="94"/>
      <c r="J10" s="70"/>
      <c r="K10" s="71"/>
      <c r="L10" s="70"/>
      <c r="M10" s="71"/>
      <c r="N10" s="70"/>
      <c r="O10" s="72"/>
      <c r="P10" s="95"/>
      <c r="Q10" s="81"/>
      <c r="R10" s="61"/>
      <c r="Z10" s="44"/>
      <c r="AA10" s="45"/>
      <c r="AB10" s="44"/>
      <c r="AC10" s="45"/>
      <c r="AD10" s="44"/>
      <c r="AE10" s="45"/>
      <c r="AF10" s="46"/>
      <c r="AG10" s="47"/>
      <c r="AH10" s="65"/>
      <c r="AI10" s="64"/>
      <c r="AJ10" s="64"/>
      <c r="AK10" s="64"/>
    </row>
    <row r="11" spans="1:37" s="63" customFormat="1" ht="51" customHeight="1">
      <c r="A11" s="78">
        <v>4</v>
      </c>
      <c r="B11" s="84">
        <v>103</v>
      </c>
      <c r="C11" s="99" t="s">
        <v>28</v>
      </c>
      <c r="D11" s="84">
        <v>2001</v>
      </c>
      <c r="E11" s="84" t="s">
        <v>33</v>
      </c>
      <c r="F11" s="85" t="s">
        <v>61</v>
      </c>
      <c r="G11" s="85" t="s">
        <v>44</v>
      </c>
      <c r="H11" s="86" t="s">
        <v>45</v>
      </c>
      <c r="I11" s="94"/>
      <c r="J11" s="70"/>
      <c r="K11" s="71"/>
      <c r="L11" s="70"/>
      <c r="M11" s="71"/>
      <c r="N11" s="70"/>
      <c r="O11" s="72"/>
      <c r="P11" s="95"/>
      <c r="Q11" s="81"/>
      <c r="R11" s="61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</row>
    <row r="12" spans="1:18" s="63" customFormat="1" ht="54">
      <c r="A12" s="78">
        <v>5</v>
      </c>
      <c r="B12" s="84">
        <v>43</v>
      </c>
      <c r="C12" s="84" t="s">
        <v>32</v>
      </c>
      <c r="D12" s="84">
        <v>2001</v>
      </c>
      <c r="E12" s="84" t="s">
        <v>33</v>
      </c>
      <c r="F12" s="85" t="s">
        <v>62</v>
      </c>
      <c r="G12" s="85" t="s">
        <v>63</v>
      </c>
      <c r="H12" s="86" t="s">
        <v>43</v>
      </c>
      <c r="I12" s="94"/>
      <c r="J12" s="70"/>
      <c r="K12" s="71"/>
      <c r="L12" s="70"/>
      <c r="M12" s="71"/>
      <c r="N12" s="70"/>
      <c r="O12" s="72"/>
      <c r="P12" s="95"/>
      <c r="Q12" s="82"/>
      <c r="R12" s="61"/>
    </row>
    <row r="13" spans="1:18" s="63" customFormat="1" ht="54">
      <c r="A13" s="78">
        <v>6</v>
      </c>
      <c r="B13" s="84">
        <v>118</v>
      </c>
      <c r="C13" s="84" t="s">
        <v>64</v>
      </c>
      <c r="D13" s="84">
        <v>2001</v>
      </c>
      <c r="E13" s="84" t="s">
        <v>30</v>
      </c>
      <c r="F13" s="85" t="s">
        <v>65</v>
      </c>
      <c r="G13" s="98" t="s">
        <v>66</v>
      </c>
      <c r="H13" s="86" t="s">
        <v>67</v>
      </c>
      <c r="I13" s="94"/>
      <c r="J13" s="70"/>
      <c r="K13" s="71"/>
      <c r="L13" s="70"/>
      <c r="M13" s="71"/>
      <c r="N13" s="70"/>
      <c r="O13" s="72"/>
      <c r="P13" s="95"/>
      <c r="Q13" s="81"/>
      <c r="R13" s="61"/>
    </row>
    <row r="14" spans="1:37" s="63" customFormat="1" ht="54">
      <c r="A14" s="78">
        <v>7</v>
      </c>
      <c r="B14" s="84">
        <v>59</v>
      </c>
      <c r="C14" s="84" t="s">
        <v>40</v>
      </c>
      <c r="D14" s="84">
        <v>2001</v>
      </c>
      <c r="E14" s="84" t="s">
        <v>30</v>
      </c>
      <c r="F14" s="85" t="s">
        <v>68</v>
      </c>
      <c r="G14" s="85" t="s">
        <v>42</v>
      </c>
      <c r="H14" s="86" t="s">
        <v>69</v>
      </c>
      <c r="I14" s="94"/>
      <c r="J14" s="70"/>
      <c r="K14" s="71"/>
      <c r="L14" s="70"/>
      <c r="M14" s="71"/>
      <c r="N14" s="70"/>
      <c r="O14" s="72"/>
      <c r="P14" s="95"/>
      <c r="Q14" s="81"/>
      <c r="R14" s="61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</row>
    <row r="15" spans="1:37" s="63" customFormat="1" ht="72">
      <c r="A15" s="78">
        <v>8</v>
      </c>
      <c r="B15" s="84">
        <v>47</v>
      </c>
      <c r="C15" s="84" t="s">
        <v>31</v>
      </c>
      <c r="D15" s="84">
        <v>2001</v>
      </c>
      <c r="E15" s="84" t="s">
        <v>30</v>
      </c>
      <c r="F15" s="85" t="s">
        <v>70</v>
      </c>
      <c r="G15" s="85" t="s">
        <v>46</v>
      </c>
      <c r="H15" s="86" t="s">
        <v>71</v>
      </c>
      <c r="I15" s="94"/>
      <c r="J15" s="70"/>
      <c r="K15" s="71"/>
      <c r="L15" s="70"/>
      <c r="M15" s="71"/>
      <c r="N15" s="70"/>
      <c r="O15" s="72"/>
      <c r="P15" s="95"/>
      <c r="Q15" s="90"/>
      <c r="R15" s="91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</row>
    <row r="16" spans="1:37" s="63" customFormat="1" ht="54">
      <c r="A16" s="78">
        <v>9</v>
      </c>
      <c r="B16" s="84">
        <v>96</v>
      </c>
      <c r="C16" s="84" t="s">
        <v>72</v>
      </c>
      <c r="D16" s="84">
        <v>2000</v>
      </c>
      <c r="E16" s="84" t="s">
        <v>30</v>
      </c>
      <c r="F16" s="85" t="s">
        <v>73</v>
      </c>
      <c r="G16" s="85" t="s">
        <v>74</v>
      </c>
      <c r="H16" s="86" t="s">
        <v>75</v>
      </c>
      <c r="I16" s="94"/>
      <c r="J16" s="70"/>
      <c r="K16" s="71"/>
      <c r="L16" s="70"/>
      <c r="M16" s="71"/>
      <c r="N16" s="70"/>
      <c r="O16" s="72"/>
      <c r="P16" s="95"/>
      <c r="Q16" s="90"/>
      <c r="R16" s="91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</row>
    <row r="17" spans="1:37" s="63" customFormat="1" ht="54">
      <c r="A17" s="78">
        <v>10</v>
      </c>
      <c r="B17" s="84">
        <v>202</v>
      </c>
      <c r="C17" s="84" t="s">
        <v>29</v>
      </c>
      <c r="D17" s="84">
        <v>2001</v>
      </c>
      <c r="E17" s="84" t="s">
        <v>33</v>
      </c>
      <c r="F17" s="85" t="s">
        <v>76</v>
      </c>
      <c r="G17" s="85" t="s">
        <v>38</v>
      </c>
      <c r="H17" s="86" t="s">
        <v>39</v>
      </c>
      <c r="I17" s="94"/>
      <c r="J17" s="70"/>
      <c r="K17" s="71"/>
      <c r="L17" s="70"/>
      <c r="M17" s="71"/>
      <c r="N17" s="70"/>
      <c r="O17" s="72"/>
      <c r="P17" s="95"/>
      <c r="Q17" s="90"/>
      <c r="R17" s="91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</row>
    <row r="18" spans="1:37" s="63" customFormat="1" ht="72">
      <c r="A18" s="78">
        <v>11</v>
      </c>
      <c r="B18" s="84">
        <v>48</v>
      </c>
      <c r="C18" s="84" t="s">
        <v>77</v>
      </c>
      <c r="D18" s="84">
        <v>1999</v>
      </c>
      <c r="E18" s="84" t="s">
        <v>30</v>
      </c>
      <c r="F18" s="85" t="s">
        <v>78</v>
      </c>
      <c r="G18" s="85" t="s">
        <v>46</v>
      </c>
      <c r="H18" s="86" t="s">
        <v>79</v>
      </c>
      <c r="I18" s="94"/>
      <c r="J18" s="70"/>
      <c r="K18" s="71"/>
      <c r="L18" s="70"/>
      <c r="M18" s="71"/>
      <c r="N18" s="70"/>
      <c r="O18" s="72"/>
      <c r="P18" s="95"/>
      <c r="Q18" s="90"/>
      <c r="R18" s="91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</row>
    <row r="19" spans="1:37" s="63" customFormat="1" ht="54.75" thickBot="1">
      <c r="A19" s="78">
        <v>12</v>
      </c>
      <c r="B19" s="87">
        <v>30</v>
      </c>
      <c r="C19" s="87" t="s">
        <v>48</v>
      </c>
      <c r="D19" s="87">
        <v>1999</v>
      </c>
      <c r="E19" s="87" t="s">
        <v>41</v>
      </c>
      <c r="F19" s="88" t="s">
        <v>80</v>
      </c>
      <c r="G19" s="88" t="s">
        <v>47</v>
      </c>
      <c r="H19" s="89" t="s">
        <v>49</v>
      </c>
      <c r="I19" s="96"/>
      <c r="J19" s="76"/>
      <c r="K19" s="73"/>
      <c r="L19" s="76"/>
      <c r="M19" s="73"/>
      <c r="N19" s="76"/>
      <c r="O19" s="74"/>
      <c r="P19" s="97"/>
      <c r="Q19" s="83"/>
      <c r="R19" s="62"/>
      <c r="Z19" s="44"/>
      <c r="AA19" s="45"/>
      <c r="AB19" s="44"/>
      <c r="AC19" s="45"/>
      <c r="AD19" s="44"/>
      <c r="AE19" s="45"/>
      <c r="AF19" s="46"/>
      <c r="AG19" s="47"/>
      <c r="AH19" s="65"/>
      <c r="AI19" s="64"/>
      <c r="AJ19" s="64"/>
      <c r="AK19" s="64"/>
    </row>
    <row r="21" spans="4:6" ht="18.75">
      <c r="D21" s="3" t="s">
        <v>13</v>
      </c>
      <c r="E21" s="60" t="s">
        <v>3</v>
      </c>
      <c r="F21" s="52" t="s">
        <v>51</v>
      </c>
    </row>
    <row r="22" spans="5:6" ht="18.75">
      <c r="E22" s="60" t="s">
        <v>4</v>
      </c>
      <c r="F22" s="52" t="s">
        <v>36</v>
      </c>
    </row>
    <row r="23" spans="5:6" ht="18.75">
      <c r="E23" s="60" t="s">
        <v>5</v>
      </c>
      <c r="F23" s="52" t="s">
        <v>37</v>
      </c>
    </row>
    <row r="24" spans="5:6" ht="18.75">
      <c r="E24" s="4"/>
      <c r="F24" s="52"/>
    </row>
    <row r="25" spans="1:8" ht="18.75">
      <c r="A25" s="40" t="s">
        <v>34</v>
      </c>
      <c r="B25" s="40"/>
      <c r="C25" s="40"/>
      <c r="D25" s="40"/>
      <c r="E25" s="48"/>
      <c r="F25" s="49"/>
      <c r="G25" s="50"/>
      <c r="H25" s="51" t="s">
        <v>35</v>
      </c>
    </row>
  </sheetData>
  <sheetProtection/>
  <mergeCells count="19">
    <mergeCell ref="A1:Q1"/>
    <mergeCell ref="A2:Q2"/>
    <mergeCell ref="A3:Q3"/>
    <mergeCell ref="A6:A7"/>
    <mergeCell ref="B6:B7"/>
    <mergeCell ref="C6:C7"/>
    <mergeCell ref="D6:D7"/>
    <mergeCell ref="E6:E7"/>
    <mergeCell ref="F6:F7"/>
    <mergeCell ref="G6:G7"/>
    <mergeCell ref="H6:H7"/>
    <mergeCell ref="I6:N6"/>
    <mergeCell ref="O6:O7"/>
    <mergeCell ref="P6:P7"/>
    <mergeCell ref="Q6:Q7"/>
    <mergeCell ref="R6:R7"/>
    <mergeCell ref="I7:J7"/>
    <mergeCell ref="K7:L7"/>
    <mergeCell ref="M7:N7"/>
  </mergeCells>
  <printOptions/>
  <pageMargins left="0.15748031496062992" right="0.15748031496062992" top="0.3937007874015748" bottom="0.1968503937007874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2"/>
  <sheetViews>
    <sheetView tabSelected="1" zoomScale="55" zoomScaleNormal="55" zoomScalePageLayoutView="0" workbookViewId="0" topLeftCell="A4">
      <selection activeCell="W17" sqref="W17"/>
    </sheetView>
  </sheetViews>
  <sheetFormatPr defaultColWidth="9.140625" defaultRowHeight="12.75"/>
  <cols>
    <col min="1" max="1" width="5.7109375" style="2" customWidth="1"/>
    <col min="2" max="2" width="7.00390625" style="2" customWidth="1"/>
    <col min="3" max="3" width="31.8515625" style="2" bestFit="1" customWidth="1"/>
    <col min="4" max="4" width="8.140625" style="2" bestFit="1" customWidth="1"/>
    <col min="5" max="5" width="6.421875" style="2" customWidth="1"/>
    <col min="6" max="6" width="50.8515625" style="2" customWidth="1"/>
    <col min="7" max="7" width="34.140625" style="2" customWidth="1"/>
    <col min="8" max="8" width="29.57421875" style="43" customWidth="1"/>
    <col min="9" max="9" width="11.00390625" style="2" customWidth="1"/>
    <col min="10" max="10" width="4.28125" style="2" bestFit="1" customWidth="1"/>
    <col min="11" max="11" width="10.00390625" style="2" customWidth="1"/>
    <col min="12" max="12" width="4.28125" style="2" bestFit="1" customWidth="1"/>
    <col min="13" max="13" width="10.421875" style="2" customWidth="1"/>
    <col min="14" max="14" width="4.28125" style="2" bestFit="1" customWidth="1"/>
    <col min="15" max="15" width="8.8515625" style="2" customWidth="1"/>
    <col min="16" max="16" width="10.00390625" style="2" customWidth="1"/>
    <col min="17" max="17" width="4.421875" style="2" customWidth="1"/>
    <col min="18" max="18" width="4.8515625" style="2" customWidth="1"/>
    <col min="19" max="19" width="2.8515625" style="2" customWidth="1"/>
    <col min="20" max="20" width="2.57421875" style="2" customWidth="1"/>
    <col min="21" max="21" width="4.140625" style="2" customWidth="1"/>
    <col min="22" max="22" width="6.00390625" style="2" customWidth="1"/>
    <col min="23" max="23" width="4.57421875" style="2" customWidth="1"/>
    <col min="24" max="16384" width="9.140625" style="2" customWidth="1"/>
  </cols>
  <sheetData>
    <row r="1" spans="1:20" s="38" customFormat="1" ht="31.5" customHeight="1">
      <c r="A1" s="134" t="s">
        <v>52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37"/>
      <c r="S1" s="37"/>
      <c r="T1" s="37"/>
    </row>
    <row r="2" spans="1:21" s="38" customFormat="1" ht="31.5" customHeight="1">
      <c r="A2" s="134" t="s">
        <v>14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37"/>
      <c r="S2" s="37"/>
      <c r="T2" s="37"/>
      <c r="U2" s="37"/>
    </row>
    <row r="3" spans="1:21" s="38" customFormat="1" ht="31.5" customHeight="1">
      <c r="A3" s="135" t="s">
        <v>25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39"/>
      <c r="S3" s="39"/>
      <c r="T3" s="39"/>
      <c r="U3" s="39"/>
    </row>
    <row r="4" ht="12.75"/>
    <row r="5" spans="3:15" s="40" customFormat="1" ht="15.75" customHeight="1" thickBot="1">
      <c r="C5" s="69">
        <v>41811</v>
      </c>
      <c r="D5" s="41"/>
      <c r="H5" s="41"/>
      <c r="M5" s="42"/>
      <c r="O5" s="40" t="s">
        <v>6</v>
      </c>
    </row>
    <row r="6" spans="1:18" ht="20.25" customHeight="1">
      <c r="A6" s="136" t="s">
        <v>15</v>
      </c>
      <c r="B6" s="138" t="s">
        <v>7</v>
      </c>
      <c r="C6" s="121" t="s">
        <v>8</v>
      </c>
      <c r="D6" s="121" t="s">
        <v>9</v>
      </c>
      <c r="E6" s="121" t="s">
        <v>10</v>
      </c>
      <c r="F6" s="121" t="s">
        <v>50</v>
      </c>
      <c r="G6" s="121" t="s">
        <v>11</v>
      </c>
      <c r="H6" s="140" t="s">
        <v>12</v>
      </c>
      <c r="I6" s="123" t="s">
        <v>13</v>
      </c>
      <c r="J6" s="124"/>
      <c r="K6" s="124"/>
      <c r="L6" s="124"/>
      <c r="M6" s="124"/>
      <c r="N6" s="124"/>
      <c r="O6" s="125" t="s">
        <v>16</v>
      </c>
      <c r="P6" s="127" t="s">
        <v>17</v>
      </c>
      <c r="Q6" s="129" t="s">
        <v>18</v>
      </c>
      <c r="R6" s="119" t="s">
        <v>27</v>
      </c>
    </row>
    <row r="7" spans="1:18" ht="32.25" customHeight="1" thickBot="1">
      <c r="A7" s="162"/>
      <c r="B7" s="163"/>
      <c r="C7" s="164"/>
      <c r="D7" s="164"/>
      <c r="E7" s="164"/>
      <c r="F7" s="164"/>
      <c r="G7" s="164"/>
      <c r="H7" s="165"/>
      <c r="I7" s="131" t="s">
        <v>1</v>
      </c>
      <c r="J7" s="132"/>
      <c r="K7" s="133" t="s">
        <v>2</v>
      </c>
      <c r="L7" s="132"/>
      <c r="M7" s="133" t="s">
        <v>26</v>
      </c>
      <c r="N7" s="132"/>
      <c r="O7" s="126"/>
      <c r="P7" s="128"/>
      <c r="Q7" s="130"/>
      <c r="R7" s="120"/>
    </row>
    <row r="8" spans="1:37" s="63" customFormat="1" ht="54">
      <c r="A8" s="104">
        <f aca="true" t="shared" si="0" ref="A8:A16">RANK(P8,$P$8:$P$16)</f>
        <v>1</v>
      </c>
      <c r="B8" s="105">
        <v>103</v>
      </c>
      <c r="C8" s="106" t="s">
        <v>28</v>
      </c>
      <c r="D8" s="105">
        <v>2001</v>
      </c>
      <c r="E8" s="105" t="s">
        <v>33</v>
      </c>
      <c r="F8" s="107" t="s">
        <v>61</v>
      </c>
      <c r="G8" s="107" t="s">
        <v>44</v>
      </c>
      <c r="H8" s="113" t="s">
        <v>45</v>
      </c>
      <c r="I8" s="92">
        <f>4!$D$32</f>
        <v>66.03448275862068</v>
      </c>
      <c r="J8" s="75">
        <f aca="true" t="shared" si="1" ref="J8:J16">RANK(I8,$I$8:$I$16)</f>
        <v>2</v>
      </c>
      <c r="K8" s="67">
        <f>4!$I$32</f>
        <v>67.58620689655173</v>
      </c>
      <c r="L8" s="75">
        <f aca="true" t="shared" si="2" ref="L8:L16">RANK(K8,$K$8:$K$16)</f>
        <v>1</v>
      </c>
      <c r="M8" s="67">
        <f>4!$N$32</f>
        <v>62.41379310344828</v>
      </c>
      <c r="N8" s="75">
        <f aca="true" t="shared" si="3" ref="N8:N16">RANK(M8,$M$8:$M$16)</f>
        <v>1</v>
      </c>
      <c r="O8" s="68">
        <f>4!$D$36</f>
        <v>568.5</v>
      </c>
      <c r="P8" s="116">
        <f>4!$D$37</f>
        <v>65.3448275862069</v>
      </c>
      <c r="Q8" s="80"/>
      <c r="R8" s="66" t="s">
        <v>30</v>
      </c>
      <c r="Z8" s="44"/>
      <c r="AA8" s="45"/>
      <c r="AB8" s="44"/>
      <c r="AC8" s="45"/>
      <c r="AD8" s="44"/>
      <c r="AE8" s="45"/>
      <c r="AF8" s="46"/>
      <c r="AG8" s="47"/>
      <c r="AH8" s="65"/>
      <c r="AI8" s="64"/>
      <c r="AJ8" s="64"/>
      <c r="AK8" s="64"/>
    </row>
    <row r="9" spans="1:37" s="63" customFormat="1" ht="54">
      <c r="A9" s="78">
        <f t="shared" si="0"/>
        <v>2</v>
      </c>
      <c r="B9" s="84">
        <v>43</v>
      </c>
      <c r="C9" s="84" t="s">
        <v>32</v>
      </c>
      <c r="D9" s="84">
        <v>2001</v>
      </c>
      <c r="E9" s="84" t="s">
        <v>33</v>
      </c>
      <c r="F9" s="85" t="s">
        <v>62</v>
      </c>
      <c r="G9" s="85" t="s">
        <v>63</v>
      </c>
      <c r="H9" s="114" t="s">
        <v>43</v>
      </c>
      <c r="I9" s="94">
        <f>5!$D$32</f>
        <v>66.55172413793103</v>
      </c>
      <c r="J9" s="70">
        <f t="shared" si="1"/>
        <v>1</v>
      </c>
      <c r="K9" s="71">
        <f>5!$I$32</f>
        <v>64.13793103448276</v>
      </c>
      <c r="L9" s="70">
        <f t="shared" si="2"/>
        <v>3</v>
      </c>
      <c r="M9" s="71">
        <f>5!$N$32</f>
        <v>61.37931034482759</v>
      </c>
      <c r="N9" s="70">
        <f t="shared" si="3"/>
        <v>2</v>
      </c>
      <c r="O9" s="72">
        <f>5!$D$36</f>
        <v>557</v>
      </c>
      <c r="P9" s="117">
        <f>5!$D$37</f>
        <v>64.02298850574712</v>
      </c>
      <c r="Q9" s="82"/>
      <c r="R9" s="61" t="s">
        <v>30</v>
      </c>
      <c r="Z9" s="44"/>
      <c r="AA9" s="45"/>
      <c r="AB9" s="44"/>
      <c r="AC9" s="45"/>
      <c r="AD9" s="44"/>
      <c r="AE9" s="45"/>
      <c r="AF9" s="46"/>
      <c r="AG9" s="47"/>
      <c r="AH9" s="65"/>
      <c r="AI9" s="64"/>
      <c r="AJ9" s="64"/>
      <c r="AK9" s="64"/>
    </row>
    <row r="10" spans="1:37" s="63" customFormat="1" ht="54">
      <c r="A10" s="78">
        <f t="shared" si="0"/>
        <v>3</v>
      </c>
      <c r="B10" s="84">
        <v>201</v>
      </c>
      <c r="C10" s="84" t="s">
        <v>29</v>
      </c>
      <c r="D10" s="84">
        <v>2001</v>
      </c>
      <c r="E10" s="84" t="s">
        <v>33</v>
      </c>
      <c r="F10" s="85" t="s">
        <v>53</v>
      </c>
      <c r="G10" s="85" t="s">
        <v>38</v>
      </c>
      <c r="H10" s="114" t="s">
        <v>39</v>
      </c>
      <c r="I10" s="94">
        <f>1!$D$32</f>
        <v>65.34482758620689</v>
      </c>
      <c r="J10" s="70">
        <f t="shared" si="1"/>
        <v>3</v>
      </c>
      <c r="K10" s="71">
        <f>1!$I$32</f>
        <v>64.48275862068965</v>
      </c>
      <c r="L10" s="70">
        <f t="shared" si="2"/>
        <v>2</v>
      </c>
      <c r="M10" s="71">
        <f>1!$N$32</f>
        <v>60.172413793103445</v>
      </c>
      <c r="N10" s="70">
        <f t="shared" si="3"/>
        <v>4</v>
      </c>
      <c r="O10" s="72">
        <f>1!$D$36</f>
        <v>551</v>
      </c>
      <c r="P10" s="117">
        <f>1!$D$37</f>
        <v>63.333333333333336</v>
      </c>
      <c r="Q10" s="81"/>
      <c r="R10" s="61" t="s">
        <v>30</v>
      </c>
      <c r="Z10" s="44"/>
      <c r="AA10" s="45"/>
      <c r="AB10" s="44"/>
      <c r="AC10" s="45"/>
      <c r="AD10" s="44"/>
      <c r="AE10" s="45"/>
      <c r="AF10" s="46"/>
      <c r="AG10" s="47"/>
      <c r="AH10" s="65"/>
      <c r="AI10" s="64"/>
      <c r="AJ10" s="64"/>
      <c r="AK10" s="64"/>
    </row>
    <row r="11" spans="1:37" s="63" customFormat="1" ht="51" customHeight="1">
      <c r="A11" s="78">
        <f t="shared" si="0"/>
        <v>4</v>
      </c>
      <c r="B11" s="84">
        <v>59</v>
      </c>
      <c r="C11" s="84" t="s">
        <v>40</v>
      </c>
      <c r="D11" s="84">
        <v>2001</v>
      </c>
      <c r="E11" s="84" t="s">
        <v>30</v>
      </c>
      <c r="F11" s="85" t="s">
        <v>68</v>
      </c>
      <c r="G11" s="85" t="s">
        <v>42</v>
      </c>
      <c r="H11" s="114" t="s">
        <v>69</v>
      </c>
      <c r="I11" s="94">
        <f>7!$D$32</f>
        <v>64.48275862068965</v>
      </c>
      <c r="J11" s="70">
        <f t="shared" si="1"/>
        <v>4</v>
      </c>
      <c r="K11" s="71">
        <f>7!$I$32</f>
        <v>61.37931034482759</v>
      </c>
      <c r="L11" s="70">
        <f t="shared" si="2"/>
        <v>5</v>
      </c>
      <c r="M11" s="71">
        <f>7!$N$32</f>
        <v>60.172413793103445</v>
      </c>
      <c r="N11" s="70">
        <f t="shared" si="3"/>
        <v>4</v>
      </c>
      <c r="O11" s="72">
        <f>7!$D$36</f>
        <v>539.5</v>
      </c>
      <c r="P11" s="117">
        <f>7!$D$37</f>
        <v>62.01149425287357</v>
      </c>
      <c r="Q11" s="81"/>
      <c r="R11" s="61" t="s">
        <v>30</v>
      </c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</row>
    <row r="12" spans="1:18" s="63" customFormat="1" ht="54">
      <c r="A12" s="78">
        <f t="shared" si="0"/>
        <v>5</v>
      </c>
      <c r="B12" s="84">
        <v>47</v>
      </c>
      <c r="C12" s="84" t="s">
        <v>31</v>
      </c>
      <c r="D12" s="84">
        <v>2001</v>
      </c>
      <c r="E12" s="84" t="s">
        <v>30</v>
      </c>
      <c r="F12" s="85" t="s">
        <v>70</v>
      </c>
      <c r="G12" s="85" t="s">
        <v>46</v>
      </c>
      <c r="H12" s="114" t="s">
        <v>71</v>
      </c>
      <c r="I12" s="94">
        <f>8!$D$32</f>
        <v>60.86206896551724</v>
      </c>
      <c r="J12" s="70">
        <f t="shared" si="1"/>
        <v>6</v>
      </c>
      <c r="K12" s="71">
        <f>8!$I$32</f>
        <v>60.86206896551724</v>
      </c>
      <c r="L12" s="70">
        <f t="shared" si="2"/>
        <v>6</v>
      </c>
      <c r="M12" s="71">
        <f>8!$N$32</f>
        <v>61.37931034482759</v>
      </c>
      <c r="N12" s="70">
        <f t="shared" si="3"/>
        <v>2</v>
      </c>
      <c r="O12" s="72">
        <f>8!$D$36</f>
        <v>531</v>
      </c>
      <c r="P12" s="117">
        <f>8!$D$37</f>
        <v>61.03448275862069</v>
      </c>
      <c r="Q12" s="81"/>
      <c r="R12" s="61" t="s">
        <v>30</v>
      </c>
    </row>
    <row r="13" spans="1:37" s="63" customFormat="1" ht="54">
      <c r="A13" s="78">
        <f t="shared" si="0"/>
        <v>6</v>
      </c>
      <c r="B13" s="84">
        <v>202</v>
      </c>
      <c r="C13" s="84" t="s">
        <v>29</v>
      </c>
      <c r="D13" s="84">
        <v>2001</v>
      </c>
      <c r="E13" s="84" t="s">
        <v>33</v>
      </c>
      <c r="F13" s="85" t="s">
        <v>76</v>
      </c>
      <c r="G13" s="85" t="s">
        <v>38</v>
      </c>
      <c r="H13" s="114" t="s">
        <v>39</v>
      </c>
      <c r="I13" s="94">
        <f>'10'!$D$32</f>
        <v>57.93103448275862</v>
      </c>
      <c r="J13" s="70">
        <f t="shared" si="1"/>
        <v>8</v>
      </c>
      <c r="K13" s="71">
        <f>'10'!$I$32</f>
        <v>63.10344827586207</v>
      </c>
      <c r="L13" s="70">
        <f t="shared" si="2"/>
        <v>4</v>
      </c>
      <c r="M13" s="71">
        <f>'10'!$N$32</f>
        <v>60.172413793103445</v>
      </c>
      <c r="N13" s="70">
        <f t="shared" si="3"/>
        <v>4</v>
      </c>
      <c r="O13" s="72">
        <f>'10'!$D$36</f>
        <v>525.5</v>
      </c>
      <c r="P13" s="117">
        <f>'10'!$D$37</f>
        <v>60.40229885057471</v>
      </c>
      <c r="Q13" s="81"/>
      <c r="R13" s="61" t="s">
        <v>30</v>
      </c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</row>
    <row r="14" spans="1:37" s="63" customFormat="1" ht="54">
      <c r="A14" s="78">
        <f t="shared" si="0"/>
        <v>7</v>
      </c>
      <c r="B14" s="84">
        <v>50</v>
      </c>
      <c r="C14" s="99" t="s">
        <v>58</v>
      </c>
      <c r="D14" s="84">
        <v>2001</v>
      </c>
      <c r="E14" s="84" t="s">
        <v>33</v>
      </c>
      <c r="F14" s="85" t="s">
        <v>59</v>
      </c>
      <c r="G14" s="85" t="s">
        <v>46</v>
      </c>
      <c r="H14" s="114" t="s">
        <v>60</v>
      </c>
      <c r="I14" s="94">
        <f>3!$D$32</f>
        <v>61.206896551724135</v>
      </c>
      <c r="J14" s="70">
        <f t="shared" si="1"/>
        <v>5</v>
      </c>
      <c r="K14" s="71">
        <f>3!$I$32</f>
        <v>59.48275862068966</v>
      </c>
      <c r="L14" s="70">
        <f t="shared" si="2"/>
        <v>8</v>
      </c>
      <c r="M14" s="71">
        <f>3!$N$32</f>
        <v>58.44827586206897</v>
      </c>
      <c r="N14" s="70">
        <f t="shared" si="3"/>
        <v>8</v>
      </c>
      <c r="O14" s="72">
        <f>3!$D$36</f>
        <v>519.5</v>
      </c>
      <c r="P14" s="117">
        <f>3!$D$37</f>
        <v>59.71264367816092</v>
      </c>
      <c r="Q14" s="81">
        <v>1</v>
      </c>
      <c r="R14" s="61" t="s">
        <v>30</v>
      </c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</row>
    <row r="15" spans="1:37" s="63" customFormat="1" ht="54">
      <c r="A15" s="78">
        <f t="shared" si="0"/>
        <v>8</v>
      </c>
      <c r="B15" s="84">
        <v>96</v>
      </c>
      <c r="C15" s="84" t="s">
        <v>72</v>
      </c>
      <c r="D15" s="84">
        <v>2000</v>
      </c>
      <c r="E15" s="84" t="s">
        <v>30</v>
      </c>
      <c r="F15" s="85" t="s">
        <v>73</v>
      </c>
      <c r="G15" s="85" t="s">
        <v>74</v>
      </c>
      <c r="H15" s="114" t="s">
        <v>75</v>
      </c>
      <c r="I15" s="94">
        <f>9!$D$32</f>
        <v>58.44827586206897</v>
      </c>
      <c r="J15" s="70">
        <f t="shared" si="1"/>
        <v>7</v>
      </c>
      <c r="K15" s="71">
        <f>9!$I$32</f>
        <v>60.689655172413794</v>
      </c>
      <c r="L15" s="70">
        <f t="shared" si="2"/>
        <v>7</v>
      </c>
      <c r="M15" s="71">
        <f>9!$N$32</f>
        <v>58.96551724137931</v>
      </c>
      <c r="N15" s="70">
        <f t="shared" si="3"/>
        <v>7</v>
      </c>
      <c r="O15" s="72">
        <f>9!$D$36</f>
        <v>516.5</v>
      </c>
      <c r="P15" s="117">
        <f>9!$D$37</f>
        <v>59.36781609195402</v>
      </c>
      <c r="Q15" s="81"/>
      <c r="R15" s="61" t="s">
        <v>30</v>
      </c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</row>
    <row r="16" spans="1:37" s="63" customFormat="1" ht="54">
      <c r="A16" s="78">
        <f t="shared" si="0"/>
        <v>9</v>
      </c>
      <c r="B16" s="84">
        <v>118</v>
      </c>
      <c r="C16" s="84" t="s">
        <v>64</v>
      </c>
      <c r="D16" s="84">
        <v>2001</v>
      </c>
      <c r="E16" s="84" t="s">
        <v>30</v>
      </c>
      <c r="F16" s="85" t="s">
        <v>65</v>
      </c>
      <c r="G16" s="98" t="s">
        <v>66</v>
      </c>
      <c r="H16" s="114" t="s">
        <v>67</v>
      </c>
      <c r="I16" s="94">
        <f>6!$D$32</f>
        <v>53.793103448275865</v>
      </c>
      <c r="J16" s="70">
        <f t="shared" si="1"/>
        <v>9</v>
      </c>
      <c r="K16" s="71">
        <f>6!$I$32</f>
        <v>57.06896551724138</v>
      </c>
      <c r="L16" s="70">
        <f t="shared" si="2"/>
        <v>9</v>
      </c>
      <c r="M16" s="71">
        <f>6!$N$32</f>
        <v>55.689655172413794</v>
      </c>
      <c r="N16" s="70">
        <f t="shared" si="3"/>
        <v>9</v>
      </c>
      <c r="O16" s="72">
        <f>6!$D$36</f>
        <v>483</v>
      </c>
      <c r="P16" s="117">
        <f>6!$D$37</f>
        <v>55.51724137931035</v>
      </c>
      <c r="Q16" s="81"/>
      <c r="R16" s="61" t="s">
        <v>30</v>
      </c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</row>
    <row r="17" spans="1:18" ht="72.75" thickBot="1">
      <c r="A17" s="109" t="s">
        <v>81</v>
      </c>
      <c r="B17" s="87">
        <v>3</v>
      </c>
      <c r="C17" s="87" t="s">
        <v>54</v>
      </c>
      <c r="D17" s="87">
        <v>2001</v>
      </c>
      <c r="E17" s="87" t="s">
        <v>30</v>
      </c>
      <c r="F17" s="88" t="s">
        <v>82</v>
      </c>
      <c r="G17" s="110" t="s">
        <v>56</v>
      </c>
      <c r="H17" s="115" t="s">
        <v>57</v>
      </c>
      <c r="I17" s="96">
        <v>62.758620689655174</v>
      </c>
      <c r="J17" s="76"/>
      <c r="K17" s="73">
        <v>62.758620689655174</v>
      </c>
      <c r="L17" s="76"/>
      <c r="M17" s="73">
        <v>59.6551724137931</v>
      </c>
      <c r="N17" s="76"/>
      <c r="O17" s="74">
        <v>537</v>
      </c>
      <c r="P17" s="118">
        <v>61.724137931034484</v>
      </c>
      <c r="Q17" s="83">
        <v>1</v>
      </c>
      <c r="R17" s="62"/>
    </row>
    <row r="18" spans="4:6" ht="18.75">
      <c r="D18" s="3" t="s">
        <v>13</v>
      </c>
      <c r="E18" s="60" t="s">
        <v>3</v>
      </c>
      <c r="F18" s="52" t="s">
        <v>51</v>
      </c>
    </row>
    <row r="19" spans="5:6" ht="18.75">
      <c r="E19" s="60" t="s">
        <v>4</v>
      </c>
      <c r="F19" s="52" t="s">
        <v>36</v>
      </c>
    </row>
    <row r="20" spans="5:6" ht="18.75">
      <c r="E20" s="60" t="s">
        <v>5</v>
      </c>
      <c r="F20" s="52" t="s">
        <v>37</v>
      </c>
    </row>
    <row r="21" spans="5:6" ht="18.75">
      <c r="E21" s="4"/>
      <c r="F21" s="52"/>
    </row>
    <row r="22" spans="1:8" ht="18.75">
      <c r="A22" s="40" t="s">
        <v>34</v>
      </c>
      <c r="B22" s="40"/>
      <c r="C22" s="40"/>
      <c r="D22" s="40"/>
      <c r="E22" s="48"/>
      <c r="F22" s="49"/>
      <c r="G22" s="50"/>
      <c r="H22" s="51" t="s">
        <v>35</v>
      </c>
    </row>
  </sheetData>
  <sheetProtection/>
  <mergeCells count="19">
    <mergeCell ref="H6:H7"/>
    <mergeCell ref="I6:N6"/>
    <mergeCell ref="O6:O7"/>
    <mergeCell ref="P6:P7"/>
    <mergeCell ref="Q6:Q7"/>
    <mergeCell ref="R6:R7"/>
    <mergeCell ref="I7:J7"/>
    <mergeCell ref="K7:L7"/>
    <mergeCell ref="M7:N7"/>
    <mergeCell ref="A1:Q1"/>
    <mergeCell ref="A2:Q2"/>
    <mergeCell ref="A3:Q3"/>
    <mergeCell ref="A6:A7"/>
    <mergeCell ref="B6:B7"/>
    <mergeCell ref="C6:C7"/>
    <mergeCell ref="D6:D7"/>
    <mergeCell ref="E6:E7"/>
    <mergeCell ref="F6:F7"/>
    <mergeCell ref="G6:G7"/>
  </mergeCells>
  <printOptions/>
  <pageMargins left="0.25" right="0.25" top="0.75" bottom="0.75" header="0.3" footer="0.3"/>
  <pageSetup fitToHeight="1" fitToWidth="1" horizontalDpi="600" verticalDpi="600" orientation="landscape" paperSize="9" scale="5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5"/>
  <sheetViews>
    <sheetView zoomScale="70" zoomScaleNormal="70" zoomScalePageLayoutView="0" workbookViewId="0" topLeftCell="A1">
      <selection activeCell="V13" sqref="V13"/>
    </sheetView>
  </sheetViews>
  <sheetFormatPr defaultColWidth="9.140625" defaultRowHeight="12.75"/>
  <cols>
    <col min="1" max="1" width="4.140625" style="2" customWidth="1"/>
    <col min="2" max="2" width="7.00390625" style="2" customWidth="1"/>
    <col min="3" max="3" width="31.8515625" style="2" bestFit="1" customWidth="1"/>
    <col min="4" max="4" width="8.140625" style="2" bestFit="1" customWidth="1"/>
    <col min="5" max="5" width="6.421875" style="2" customWidth="1"/>
    <col min="6" max="6" width="50.8515625" style="2" customWidth="1"/>
    <col min="7" max="7" width="27.8515625" style="2" customWidth="1"/>
    <col min="8" max="8" width="24.140625" style="43" customWidth="1"/>
    <col min="9" max="9" width="11.00390625" style="2" customWidth="1"/>
    <col min="10" max="10" width="4.28125" style="2" bestFit="1" customWidth="1"/>
    <col min="11" max="11" width="10.00390625" style="2" customWidth="1"/>
    <col min="12" max="12" width="4.28125" style="2" bestFit="1" customWidth="1"/>
    <col min="13" max="13" width="10.421875" style="2" customWidth="1"/>
    <col min="14" max="14" width="4.28125" style="2" bestFit="1" customWidth="1"/>
    <col min="15" max="15" width="8.8515625" style="2" customWidth="1"/>
    <col min="16" max="16" width="10.00390625" style="2" customWidth="1"/>
    <col min="17" max="17" width="4.421875" style="2" customWidth="1"/>
    <col min="18" max="18" width="4.8515625" style="2" customWidth="1"/>
    <col min="19" max="19" width="2.8515625" style="2" customWidth="1"/>
    <col min="20" max="20" width="2.57421875" style="2" customWidth="1"/>
    <col min="21" max="21" width="4.140625" style="2" customWidth="1"/>
    <col min="22" max="22" width="6.00390625" style="2" customWidth="1"/>
    <col min="23" max="23" width="4.57421875" style="2" customWidth="1"/>
    <col min="24" max="16384" width="9.140625" style="2" customWidth="1"/>
  </cols>
  <sheetData>
    <row r="1" spans="1:20" s="38" customFormat="1" ht="31.5" customHeight="1">
      <c r="A1" s="134" t="s">
        <v>52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37"/>
      <c r="S1" s="37"/>
      <c r="T1" s="37"/>
    </row>
    <row r="2" spans="1:21" s="38" customFormat="1" ht="31.5" customHeight="1">
      <c r="A2" s="134" t="s">
        <v>14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37"/>
      <c r="S2" s="37"/>
      <c r="T2" s="37"/>
      <c r="U2" s="37"/>
    </row>
    <row r="3" spans="1:21" s="38" customFormat="1" ht="31.5" customHeight="1">
      <c r="A3" s="135" t="s">
        <v>25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39"/>
      <c r="S3" s="39"/>
      <c r="T3" s="39"/>
      <c r="U3" s="39"/>
    </row>
    <row r="4" ht="12.75"/>
    <row r="5" spans="3:15" s="40" customFormat="1" ht="15.75" customHeight="1" thickBot="1">
      <c r="C5" s="69">
        <v>41811</v>
      </c>
      <c r="D5" s="41"/>
      <c r="H5" s="41"/>
      <c r="M5" s="42"/>
      <c r="O5" s="40" t="s">
        <v>6</v>
      </c>
    </row>
    <row r="6" spans="1:18" ht="20.25" customHeight="1">
      <c r="A6" s="136" t="s">
        <v>15</v>
      </c>
      <c r="B6" s="138" t="s">
        <v>7</v>
      </c>
      <c r="C6" s="121" t="s">
        <v>8</v>
      </c>
      <c r="D6" s="121" t="s">
        <v>9</v>
      </c>
      <c r="E6" s="121" t="s">
        <v>10</v>
      </c>
      <c r="F6" s="121" t="s">
        <v>50</v>
      </c>
      <c r="G6" s="121" t="s">
        <v>11</v>
      </c>
      <c r="H6" s="140" t="s">
        <v>12</v>
      </c>
      <c r="I6" s="123" t="s">
        <v>13</v>
      </c>
      <c r="J6" s="124"/>
      <c r="K6" s="124"/>
      <c r="L6" s="124"/>
      <c r="M6" s="124"/>
      <c r="N6" s="124"/>
      <c r="O6" s="125" t="s">
        <v>16</v>
      </c>
      <c r="P6" s="127" t="s">
        <v>17</v>
      </c>
      <c r="Q6" s="129" t="s">
        <v>18</v>
      </c>
      <c r="R6" s="119" t="s">
        <v>27</v>
      </c>
    </row>
    <row r="7" spans="1:18" ht="32.25" customHeight="1" thickBot="1">
      <c r="A7" s="162"/>
      <c r="B7" s="163"/>
      <c r="C7" s="164"/>
      <c r="D7" s="164"/>
      <c r="E7" s="164"/>
      <c r="F7" s="164"/>
      <c r="G7" s="164"/>
      <c r="H7" s="165"/>
      <c r="I7" s="131" t="s">
        <v>1</v>
      </c>
      <c r="J7" s="132"/>
      <c r="K7" s="133" t="s">
        <v>2</v>
      </c>
      <c r="L7" s="132"/>
      <c r="M7" s="133" t="s">
        <v>26</v>
      </c>
      <c r="N7" s="132"/>
      <c r="O7" s="126"/>
      <c r="P7" s="128"/>
      <c r="Q7" s="130"/>
      <c r="R7" s="120"/>
    </row>
    <row r="8" spans="1:37" s="63" customFormat="1" ht="72">
      <c r="A8" s="104">
        <f>RANK(P8,$P$8:$P$9)</f>
        <v>1</v>
      </c>
      <c r="B8" s="105">
        <v>48</v>
      </c>
      <c r="C8" s="105" t="s">
        <v>77</v>
      </c>
      <c r="D8" s="105">
        <v>1999</v>
      </c>
      <c r="E8" s="105" t="s">
        <v>30</v>
      </c>
      <c r="F8" s="107" t="s">
        <v>78</v>
      </c>
      <c r="G8" s="107" t="s">
        <v>46</v>
      </c>
      <c r="H8" s="108" t="s">
        <v>79</v>
      </c>
      <c r="I8" s="92">
        <f>'11'!$D$32</f>
        <v>58.275862068965516</v>
      </c>
      <c r="J8" s="75">
        <f>RANK(I8,$I$8:$I$9)</f>
        <v>1</v>
      </c>
      <c r="K8" s="67">
        <f>'11'!$I$32</f>
        <v>60.86206896551724</v>
      </c>
      <c r="L8" s="75">
        <f>RANK(K8,$K$8:$K$9)</f>
        <v>2</v>
      </c>
      <c r="M8" s="67">
        <f>'11'!$N$32</f>
        <v>60.3448275862069</v>
      </c>
      <c r="N8" s="75">
        <f>RANK(M8,$M$8:$M$9)</f>
        <v>2</v>
      </c>
      <c r="O8" s="68">
        <f>'11'!$D$36</f>
        <v>520.5</v>
      </c>
      <c r="P8" s="93">
        <f>'11'!$D$37</f>
        <v>59.82758620689655</v>
      </c>
      <c r="Q8" s="111"/>
      <c r="R8" s="112" t="s">
        <v>30</v>
      </c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</row>
    <row r="9" spans="1:37" s="63" customFormat="1" ht="54.75" thickBot="1">
      <c r="A9" s="109">
        <f>RANK(P9,$P$8:$P$9)</f>
        <v>2</v>
      </c>
      <c r="B9" s="87">
        <v>30</v>
      </c>
      <c r="C9" s="87" t="s">
        <v>48</v>
      </c>
      <c r="D9" s="87">
        <v>1999</v>
      </c>
      <c r="E9" s="87" t="s">
        <v>41</v>
      </c>
      <c r="F9" s="88" t="s">
        <v>80</v>
      </c>
      <c r="G9" s="88" t="s">
        <v>47</v>
      </c>
      <c r="H9" s="89" t="s">
        <v>49</v>
      </c>
      <c r="I9" s="96">
        <f>'12'!$D$32</f>
        <v>56.55172413793103</v>
      </c>
      <c r="J9" s="76">
        <f>RANK(I9,$I$8:$I$9)</f>
        <v>2</v>
      </c>
      <c r="K9" s="73">
        <f>'12'!$I$32</f>
        <v>61.206896551724135</v>
      </c>
      <c r="L9" s="76">
        <f>RANK(K9,$K$8:$K$9)</f>
        <v>1</v>
      </c>
      <c r="M9" s="73">
        <f>'12'!$N$32</f>
        <v>61.206896551724135</v>
      </c>
      <c r="N9" s="76">
        <f>RANK(M9,$M$8:$M$9)</f>
        <v>1</v>
      </c>
      <c r="O9" s="74">
        <f>'12'!$D$36</f>
        <v>519</v>
      </c>
      <c r="P9" s="97">
        <f>'12'!$D$37</f>
        <v>59.6551724137931</v>
      </c>
      <c r="Q9" s="83"/>
      <c r="R9" s="62" t="s">
        <v>30</v>
      </c>
      <c r="Z9" s="44"/>
      <c r="AA9" s="45"/>
      <c r="AB9" s="44"/>
      <c r="AC9" s="45"/>
      <c r="AD9" s="44"/>
      <c r="AE9" s="45"/>
      <c r="AF9" s="46"/>
      <c r="AG9" s="47"/>
      <c r="AH9" s="65"/>
      <c r="AI9" s="64"/>
      <c r="AJ9" s="64"/>
      <c r="AK9" s="64"/>
    </row>
    <row r="11" spans="4:6" ht="18.75">
      <c r="D11" s="3" t="s">
        <v>13</v>
      </c>
      <c r="E11" s="60" t="s">
        <v>3</v>
      </c>
      <c r="F11" s="52" t="s">
        <v>51</v>
      </c>
    </row>
    <row r="12" spans="5:6" ht="18.75">
      <c r="E12" s="60" t="s">
        <v>4</v>
      </c>
      <c r="F12" s="52" t="s">
        <v>36</v>
      </c>
    </row>
    <row r="13" spans="5:6" ht="18.75">
      <c r="E13" s="60" t="s">
        <v>5</v>
      </c>
      <c r="F13" s="52" t="s">
        <v>37</v>
      </c>
    </row>
    <row r="14" spans="5:6" ht="18.75">
      <c r="E14" s="4"/>
      <c r="F14" s="52"/>
    </row>
    <row r="15" spans="1:8" ht="18.75">
      <c r="A15" s="40" t="s">
        <v>34</v>
      </c>
      <c r="B15" s="40"/>
      <c r="C15" s="40"/>
      <c r="D15" s="40"/>
      <c r="E15" s="48"/>
      <c r="F15" s="49"/>
      <c r="G15" s="50"/>
      <c r="H15" s="51" t="s">
        <v>35</v>
      </c>
    </row>
  </sheetData>
  <sheetProtection/>
  <mergeCells count="19">
    <mergeCell ref="H6:H7"/>
    <mergeCell ref="I6:N6"/>
    <mergeCell ref="O6:O7"/>
    <mergeCell ref="P6:P7"/>
    <mergeCell ref="Q6:Q7"/>
    <mergeCell ref="R6:R7"/>
    <mergeCell ref="I7:J7"/>
    <mergeCell ref="K7:L7"/>
    <mergeCell ref="M7:N7"/>
    <mergeCell ref="A1:Q1"/>
    <mergeCell ref="A2:Q2"/>
    <mergeCell ref="A3:Q3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fitToHeight="1" fitToWidth="1" horizontalDpi="600" verticalDpi="6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K43"/>
  <sheetViews>
    <sheetView zoomScalePageLayoutView="0" workbookViewId="0" topLeftCell="A19">
      <selection activeCell="H36" sqref="H36"/>
    </sheetView>
  </sheetViews>
  <sheetFormatPr defaultColWidth="3.8515625" defaultRowHeight="12.75"/>
  <cols>
    <col min="1" max="1" width="3.8515625" style="5" customWidth="1"/>
    <col min="2" max="2" width="2.8515625" style="5" customWidth="1"/>
    <col min="3" max="3" width="8.140625" style="5" customWidth="1"/>
    <col min="4" max="4" width="8.421875" style="5" customWidth="1"/>
    <col min="5" max="5" width="2.00390625" style="20" customWidth="1"/>
    <col min="6" max="6" width="3.8515625" style="5" customWidth="1"/>
    <col min="7" max="7" width="2.8515625" style="5" customWidth="1"/>
    <col min="8" max="8" width="7.7109375" style="5" customWidth="1"/>
    <col min="9" max="9" width="10.00390625" style="5" customWidth="1"/>
    <col min="10" max="10" width="2.00390625" style="20" customWidth="1"/>
    <col min="11" max="11" width="3.8515625" style="5" customWidth="1"/>
    <col min="12" max="12" width="2.8515625" style="5" customWidth="1"/>
    <col min="13" max="13" width="8.7109375" style="5" customWidth="1"/>
    <col min="14" max="14" width="11.28125" style="5" customWidth="1"/>
    <col min="15" max="15" width="2.00390625" style="20" customWidth="1"/>
    <col min="16" max="16384" width="3.8515625" style="5" customWidth="1"/>
  </cols>
  <sheetData>
    <row r="1" spans="1:15" ht="24" customHeight="1">
      <c r="A1" s="143" t="str">
        <f>рез!A3</f>
        <v>Командний Приз /діти/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</row>
    <row r="2" spans="1:37" s="1" customFormat="1" ht="15.75" customHeight="1">
      <c r="A2" s="158" t="str">
        <f>рез!I7</f>
        <v>Е</v>
      </c>
      <c r="B2" s="159"/>
      <c r="C2" s="159"/>
      <c r="D2" s="160"/>
      <c r="E2" s="6"/>
      <c r="F2" s="158" t="str">
        <f>рез!K7</f>
        <v>С</v>
      </c>
      <c r="G2" s="159"/>
      <c r="H2" s="159"/>
      <c r="I2" s="160"/>
      <c r="J2" s="7"/>
      <c r="K2" s="158" t="str">
        <f>рез!M7</f>
        <v>М</v>
      </c>
      <c r="L2" s="159"/>
      <c r="M2" s="159"/>
      <c r="N2" s="160"/>
      <c r="O2" s="7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15" ht="12.75">
      <c r="A3" s="9" t="s">
        <v>0</v>
      </c>
      <c r="B3" s="9"/>
      <c r="C3" s="9"/>
      <c r="D3" s="10"/>
      <c r="E3" s="11"/>
      <c r="F3" s="9" t="s">
        <v>0</v>
      </c>
      <c r="G3" s="9"/>
      <c r="H3" s="9"/>
      <c r="I3" s="10"/>
      <c r="J3" s="12"/>
      <c r="K3" s="9" t="s">
        <v>0</v>
      </c>
      <c r="L3" s="9"/>
      <c r="M3" s="9"/>
      <c r="N3" s="10"/>
      <c r="O3" s="12"/>
    </row>
    <row r="4" spans="1:15" ht="13.5">
      <c r="A4" s="13">
        <v>1</v>
      </c>
      <c r="B4" s="13"/>
      <c r="C4" s="14">
        <v>7</v>
      </c>
      <c r="D4" s="10">
        <f>C4</f>
        <v>7</v>
      </c>
      <c r="E4" s="11"/>
      <c r="F4" s="13">
        <v>1</v>
      </c>
      <c r="G4" s="13"/>
      <c r="H4" s="14">
        <v>7</v>
      </c>
      <c r="I4" s="10">
        <f>H4</f>
        <v>7</v>
      </c>
      <c r="J4" s="12"/>
      <c r="K4" s="13">
        <v>1</v>
      </c>
      <c r="L4" s="13"/>
      <c r="M4" s="14">
        <v>6.5</v>
      </c>
      <c r="N4" s="10">
        <f>M4</f>
        <v>6.5</v>
      </c>
      <c r="O4" s="12"/>
    </row>
    <row r="5" spans="1:15" ht="13.5">
      <c r="A5" s="13">
        <v>2</v>
      </c>
      <c r="B5" s="13"/>
      <c r="C5" s="14">
        <v>6.5</v>
      </c>
      <c r="D5" s="10">
        <f aca="true" t="shared" si="0" ref="D5:D18">C5</f>
        <v>6.5</v>
      </c>
      <c r="E5" s="11"/>
      <c r="F5" s="13">
        <v>2</v>
      </c>
      <c r="G5" s="13"/>
      <c r="H5" s="14">
        <v>7</v>
      </c>
      <c r="I5" s="10">
        <f aca="true" t="shared" si="1" ref="I5:I25">H5</f>
        <v>7</v>
      </c>
      <c r="J5" s="12"/>
      <c r="K5" s="13">
        <v>2</v>
      </c>
      <c r="L5" s="13"/>
      <c r="M5" s="14">
        <v>6</v>
      </c>
      <c r="N5" s="10">
        <f aca="true" t="shared" si="2" ref="N5:N25">M5</f>
        <v>6</v>
      </c>
      <c r="O5" s="12"/>
    </row>
    <row r="6" spans="1:15" ht="13.5">
      <c r="A6" s="15">
        <v>3</v>
      </c>
      <c r="B6" s="15"/>
      <c r="C6" s="14">
        <v>6.5</v>
      </c>
      <c r="D6" s="16">
        <f>C6</f>
        <v>6.5</v>
      </c>
      <c r="E6" s="11"/>
      <c r="F6" s="15">
        <v>3</v>
      </c>
      <c r="G6" s="15"/>
      <c r="H6" s="14">
        <v>6</v>
      </c>
      <c r="I6" s="16">
        <f>H6</f>
        <v>6</v>
      </c>
      <c r="J6" s="12"/>
      <c r="K6" s="15">
        <v>3</v>
      </c>
      <c r="L6" s="15"/>
      <c r="M6" s="14">
        <v>6</v>
      </c>
      <c r="N6" s="16">
        <f>M6</f>
        <v>6</v>
      </c>
      <c r="O6" s="12"/>
    </row>
    <row r="7" spans="1:15" ht="13.5">
      <c r="A7" s="15">
        <v>4</v>
      </c>
      <c r="B7" s="15"/>
      <c r="C7" s="14">
        <v>6</v>
      </c>
      <c r="D7" s="16">
        <f>C7</f>
        <v>6</v>
      </c>
      <c r="E7" s="11"/>
      <c r="F7" s="15">
        <v>4</v>
      </c>
      <c r="G7" s="15"/>
      <c r="H7" s="14">
        <v>6</v>
      </c>
      <c r="I7" s="16">
        <f>H7</f>
        <v>6</v>
      </c>
      <c r="J7" s="12"/>
      <c r="K7" s="15">
        <v>4</v>
      </c>
      <c r="L7" s="15"/>
      <c r="M7" s="14">
        <v>6.5</v>
      </c>
      <c r="N7" s="16">
        <f>M7</f>
        <v>6.5</v>
      </c>
      <c r="O7" s="12"/>
    </row>
    <row r="8" spans="1:15" ht="13.5">
      <c r="A8" s="13">
        <v>5</v>
      </c>
      <c r="B8" s="13"/>
      <c r="C8" s="14">
        <v>6.5</v>
      </c>
      <c r="D8" s="16">
        <f t="shared" si="0"/>
        <v>6.5</v>
      </c>
      <c r="E8" s="11"/>
      <c r="F8" s="13">
        <v>5</v>
      </c>
      <c r="G8" s="13"/>
      <c r="H8" s="14">
        <v>6.5</v>
      </c>
      <c r="I8" s="10">
        <f t="shared" si="1"/>
        <v>6.5</v>
      </c>
      <c r="J8" s="12"/>
      <c r="K8" s="13">
        <v>5</v>
      </c>
      <c r="L8" s="13"/>
      <c r="M8" s="14">
        <v>6.5</v>
      </c>
      <c r="N8" s="10">
        <f t="shared" si="2"/>
        <v>6.5</v>
      </c>
      <c r="O8" s="12"/>
    </row>
    <row r="9" spans="1:15" ht="13.5">
      <c r="A9" s="13">
        <v>6</v>
      </c>
      <c r="B9" s="13"/>
      <c r="C9" s="14">
        <v>6</v>
      </c>
      <c r="D9" s="16">
        <f t="shared" si="0"/>
        <v>6</v>
      </c>
      <c r="E9" s="11"/>
      <c r="F9" s="13">
        <v>6</v>
      </c>
      <c r="G9" s="13"/>
      <c r="H9" s="14">
        <v>6</v>
      </c>
      <c r="I9" s="10">
        <f t="shared" si="1"/>
        <v>6</v>
      </c>
      <c r="J9" s="12"/>
      <c r="K9" s="13">
        <v>6</v>
      </c>
      <c r="L9" s="13"/>
      <c r="M9" s="14">
        <v>6</v>
      </c>
      <c r="N9" s="10">
        <f t="shared" si="2"/>
        <v>6</v>
      </c>
      <c r="O9" s="12"/>
    </row>
    <row r="10" spans="1:15" ht="13.5">
      <c r="A10" s="13">
        <v>7</v>
      </c>
      <c r="B10" s="13"/>
      <c r="C10" s="14">
        <v>6.5</v>
      </c>
      <c r="D10" s="16">
        <f t="shared" si="0"/>
        <v>6.5</v>
      </c>
      <c r="E10" s="11"/>
      <c r="F10" s="13">
        <v>7</v>
      </c>
      <c r="G10" s="13"/>
      <c r="H10" s="14">
        <v>7</v>
      </c>
      <c r="I10" s="10">
        <f t="shared" si="1"/>
        <v>7</v>
      </c>
      <c r="J10" s="12"/>
      <c r="K10" s="13">
        <v>7</v>
      </c>
      <c r="L10" s="13"/>
      <c r="M10" s="14">
        <v>6.5</v>
      </c>
      <c r="N10" s="10">
        <f t="shared" si="2"/>
        <v>6.5</v>
      </c>
      <c r="O10" s="12"/>
    </row>
    <row r="11" spans="1:15" ht="13.5">
      <c r="A11" s="15">
        <v>8</v>
      </c>
      <c r="B11" s="31"/>
      <c r="C11" s="14">
        <v>7</v>
      </c>
      <c r="D11" s="16">
        <f>C11</f>
        <v>7</v>
      </c>
      <c r="E11" s="11"/>
      <c r="F11" s="15">
        <v>8</v>
      </c>
      <c r="G11" s="15"/>
      <c r="H11" s="14">
        <v>6.5</v>
      </c>
      <c r="I11" s="16">
        <f>H11</f>
        <v>6.5</v>
      </c>
      <c r="J11" s="12"/>
      <c r="K11" s="15">
        <v>8</v>
      </c>
      <c r="L11" s="15"/>
      <c r="M11" s="14">
        <v>6</v>
      </c>
      <c r="N11" s="16">
        <f>M11</f>
        <v>6</v>
      </c>
      <c r="O11" s="12"/>
    </row>
    <row r="12" spans="1:15" ht="13.5">
      <c r="A12" s="13">
        <v>9</v>
      </c>
      <c r="B12" s="13"/>
      <c r="C12" s="14">
        <v>6.5</v>
      </c>
      <c r="D12" s="16">
        <f t="shared" si="0"/>
        <v>6.5</v>
      </c>
      <c r="E12" s="11"/>
      <c r="F12" s="13">
        <v>9</v>
      </c>
      <c r="G12" s="13"/>
      <c r="H12" s="14">
        <v>6.5</v>
      </c>
      <c r="I12" s="10">
        <f t="shared" si="1"/>
        <v>6.5</v>
      </c>
      <c r="J12" s="12"/>
      <c r="K12" s="13">
        <v>9</v>
      </c>
      <c r="L12" s="13"/>
      <c r="M12" s="14">
        <v>6</v>
      </c>
      <c r="N12" s="10">
        <f t="shared" si="2"/>
        <v>6</v>
      </c>
      <c r="O12" s="12"/>
    </row>
    <row r="13" spans="1:15" ht="13.5">
      <c r="A13" s="13">
        <v>10</v>
      </c>
      <c r="B13" s="13"/>
      <c r="C13" s="14">
        <v>6</v>
      </c>
      <c r="D13" s="10">
        <f>C13</f>
        <v>6</v>
      </c>
      <c r="E13" s="11"/>
      <c r="F13" s="13">
        <v>10</v>
      </c>
      <c r="G13" s="13"/>
      <c r="H13" s="14">
        <v>6</v>
      </c>
      <c r="I13" s="10">
        <f>H13</f>
        <v>6</v>
      </c>
      <c r="J13" s="11"/>
      <c r="K13" s="13">
        <v>10</v>
      </c>
      <c r="L13" s="13"/>
      <c r="M13" s="14">
        <v>6</v>
      </c>
      <c r="N13" s="10">
        <f>M13</f>
        <v>6</v>
      </c>
      <c r="O13" s="11"/>
    </row>
    <row r="14" spans="1:15" ht="13.5">
      <c r="A14" s="15">
        <v>11</v>
      </c>
      <c r="B14" s="15"/>
      <c r="C14" s="14">
        <v>6.5</v>
      </c>
      <c r="D14" s="16">
        <f>C14</f>
        <v>6.5</v>
      </c>
      <c r="E14" s="11"/>
      <c r="F14" s="15">
        <v>11</v>
      </c>
      <c r="G14" s="15"/>
      <c r="H14" s="14">
        <v>7</v>
      </c>
      <c r="I14" s="16">
        <f>H14</f>
        <v>7</v>
      </c>
      <c r="J14" s="11"/>
      <c r="K14" s="15">
        <v>11</v>
      </c>
      <c r="L14" s="15"/>
      <c r="M14" s="14">
        <v>5.5</v>
      </c>
      <c r="N14" s="16">
        <f>M14</f>
        <v>5.5</v>
      </c>
      <c r="O14" s="11"/>
    </row>
    <row r="15" spans="1:15" ht="13.5">
      <c r="A15" s="15">
        <v>12</v>
      </c>
      <c r="B15" s="15"/>
      <c r="C15" s="14">
        <v>6</v>
      </c>
      <c r="D15" s="16">
        <f>C15</f>
        <v>6</v>
      </c>
      <c r="E15" s="11"/>
      <c r="F15" s="15">
        <v>12</v>
      </c>
      <c r="G15" s="15"/>
      <c r="H15" s="14">
        <v>5</v>
      </c>
      <c r="I15" s="16">
        <f>H15</f>
        <v>5</v>
      </c>
      <c r="J15" s="11"/>
      <c r="K15" s="15">
        <v>12</v>
      </c>
      <c r="L15" s="15"/>
      <c r="M15" s="14">
        <v>6</v>
      </c>
      <c r="N15" s="16">
        <f>M15</f>
        <v>6</v>
      </c>
      <c r="O15" s="11"/>
    </row>
    <row r="16" spans="1:15" ht="13.5">
      <c r="A16" s="13">
        <v>13</v>
      </c>
      <c r="B16" s="13"/>
      <c r="C16" s="14">
        <v>6.5</v>
      </c>
      <c r="D16" s="10">
        <f t="shared" si="0"/>
        <v>6.5</v>
      </c>
      <c r="E16" s="11"/>
      <c r="F16" s="13">
        <v>13</v>
      </c>
      <c r="G16" s="13"/>
      <c r="H16" s="14">
        <v>6.5</v>
      </c>
      <c r="I16" s="10">
        <f t="shared" si="1"/>
        <v>6.5</v>
      </c>
      <c r="J16" s="11"/>
      <c r="K16" s="13">
        <v>13</v>
      </c>
      <c r="L16" s="13"/>
      <c r="M16" s="14">
        <v>6</v>
      </c>
      <c r="N16" s="16">
        <f t="shared" si="2"/>
        <v>6</v>
      </c>
      <c r="O16" s="11"/>
    </row>
    <row r="17" spans="1:15" ht="13.5">
      <c r="A17" s="15">
        <v>14</v>
      </c>
      <c r="B17" s="15"/>
      <c r="C17" s="14">
        <v>6</v>
      </c>
      <c r="D17" s="16">
        <f>C17</f>
        <v>6</v>
      </c>
      <c r="E17" s="11"/>
      <c r="F17" s="15">
        <v>14</v>
      </c>
      <c r="G17" s="15"/>
      <c r="H17" s="14">
        <v>6</v>
      </c>
      <c r="I17" s="16">
        <f>H17</f>
        <v>6</v>
      </c>
      <c r="J17" s="11"/>
      <c r="K17" s="15">
        <v>14</v>
      </c>
      <c r="L17" s="15"/>
      <c r="M17" s="14">
        <v>5.5</v>
      </c>
      <c r="N17" s="16">
        <f>M17</f>
        <v>5.5</v>
      </c>
      <c r="O17" s="11"/>
    </row>
    <row r="18" spans="1:15" ht="13.5">
      <c r="A18" s="13">
        <v>15</v>
      </c>
      <c r="B18" s="13"/>
      <c r="C18" s="14">
        <v>6</v>
      </c>
      <c r="D18" s="10">
        <f t="shared" si="0"/>
        <v>6</v>
      </c>
      <c r="E18" s="11"/>
      <c r="F18" s="13">
        <v>15</v>
      </c>
      <c r="G18" s="13"/>
      <c r="H18" s="14">
        <v>6</v>
      </c>
      <c r="I18" s="10">
        <f t="shared" si="1"/>
        <v>6</v>
      </c>
      <c r="J18" s="11"/>
      <c r="K18" s="13">
        <v>15</v>
      </c>
      <c r="L18" s="13"/>
      <c r="M18" s="14">
        <v>5.5</v>
      </c>
      <c r="N18" s="10">
        <f t="shared" si="2"/>
        <v>5.5</v>
      </c>
      <c r="O18" s="11"/>
    </row>
    <row r="19" spans="1:15" ht="13.5">
      <c r="A19" s="13">
        <v>16</v>
      </c>
      <c r="B19" s="13"/>
      <c r="C19" s="14">
        <v>6.5</v>
      </c>
      <c r="D19" s="10">
        <f>C19</f>
        <v>6.5</v>
      </c>
      <c r="E19" s="11"/>
      <c r="F19" s="32">
        <v>16</v>
      </c>
      <c r="G19" s="13"/>
      <c r="H19" s="14">
        <v>6.5</v>
      </c>
      <c r="I19" s="10">
        <f t="shared" si="1"/>
        <v>6.5</v>
      </c>
      <c r="J19" s="11"/>
      <c r="K19" s="13">
        <v>16</v>
      </c>
      <c r="L19" s="13"/>
      <c r="M19" s="14">
        <v>6</v>
      </c>
      <c r="N19" s="10">
        <f t="shared" si="2"/>
        <v>6</v>
      </c>
      <c r="O19" s="11"/>
    </row>
    <row r="20" spans="1:15" ht="13.5">
      <c r="A20" s="15">
        <v>17</v>
      </c>
      <c r="B20" s="13"/>
      <c r="C20" s="14">
        <v>6</v>
      </c>
      <c r="D20" s="10">
        <f aca="true" t="shared" si="3" ref="D20:D25">C20</f>
        <v>6</v>
      </c>
      <c r="E20" s="11"/>
      <c r="F20" s="33">
        <v>17</v>
      </c>
      <c r="G20" s="13"/>
      <c r="H20" s="14">
        <v>6.5</v>
      </c>
      <c r="I20" s="10">
        <f t="shared" si="1"/>
        <v>6.5</v>
      </c>
      <c r="J20" s="12"/>
      <c r="K20" s="15">
        <v>17</v>
      </c>
      <c r="L20" s="13"/>
      <c r="M20" s="14">
        <v>5.5</v>
      </c>
      <c r="N20" s="10">
        <f t="shared" si="2"/>
        <v>5.5</v>
      </c>
      <c r="O20" s="12"/>
    </row>
    <row r="21" spans="1:15" ht="13.5">
      <c r="A21" s="13">
        <v>18</v>
      </c>
      <c r="B21" s="13"/>
      <c r="C21" s="14">
        <v>6.5</v>
      </c>
      <c r="D21" s="10">
        <f t="shared" si="3"/>
        <v>6.5</v>
      </c>
      <c r="E21" s="11"/>
      <c r="F21" s="32">
        <v>18</v>
      </c>
      <c r="G21" s="13"/>
      <c r="H21" s="14">
        <v>6.5</v>
      </c>
      <c r="I21" s="10">
        <f t="shared" si="1"/>
        <v>6.5</v>
      </c>
      <c r="J21" s="12"/>
      <c r="K21" s="13">
        <v>18</v>
      </c>
      <c r="L21" s="13"/>
      <c r="M21" s="14">
        <v>6</v>
      </c>
      <c r="N21" s="10">
        <f t="shared" si="2"/>
        <v>6</v>
      </c>
      <c r="O21" s="12"/>
    </row>
    <row r="22" spans="1:15" ht="13.5">
      <c r="A22" s="34">
        <v>19</v>
      </c>
      <c r="B22" s="34">
        <v>2</v>
      </c>
      <c r="C22" s="77">
        <v>6.5</v>
      </c>
      <c r="D22" s="35">
        <f>C22*B22</f>
        <v>13</v>
      </c>
      <c r="E22" s="11"/>
      <c r="F22" s="36">
        <v>19</v>
      </c>
      <c r="G22" s="34">
        <v>2</v>
      </c>
      <c r="H22" s="77">
        <v>6</v>
      </c>
      <c r="I22" s="35">
        <f>H22*G22</f>
        <v>12</v>
      </c>
      <c r="J22" s="12"/>
      <c r="K22" s="34">
        <v>19</v>
      </c>
      <c r="L22" s="34">
        <v>2</v>
      </c>
      <c r="M22" s="77">
        <v>6</v>
      </c>
      <c r="N22" s="35">
        <f>M22*L22</f>
        <v>12</v>
      </c>
      <c r="O22" s="12"/>
    </row>
    <row r="23" spans="1:15" ht="13.5">
      <c r="A23" s="15">
        <v>20</v>
      </c>
      <c r="B23" s="13"/>
      <c r="C23" s="14">
        <v>6.5</v>
      </c>
      <c r="D23" s="10">
        <f t="shared" si="3"/>
        <v>6.5</v>
      </c>
      <c r="E23" s="11"/>
      <c r="F23" s="33">
        <v>20</v>
      </c>
      <c r="G23" s="13"/>
      <c r="H23" s="14">
        <v>6.5</v>
      </c>
      <c r="I23" s="10">
        <f t="shared" si="1"/>
        <v>6.5</v>
      </c>
      <c r="J23" s="12"/>
      <c r="K23" s="15">
        <v>20</v>
      </c>
      <c r="L23" s="13"/>
      <c r="M23" s="14">
        <v>6</v>
      </c>
      <c r="N23" s="10">
        <f t="shared" si="2"/>
        <v>6</v>
      </c>
      <c r="O23" s="12"/>
    </row>
    <row r="24" spans="1:15" ht="13.5">
      <c r="A24" s="13">
        <v>21</v>
      </c>
      <c r="B24" s="13"/>
      <c r="C24" s="14">
        <v>6.5</v>
      </c>
      <c r="D24" s="10">
        <f t="shared" si="3"/>
        <v>6.5</v>
      </c>
      <c r="E24" s="11"/>
      <c r="F24" s="32">
        <v>21</v>
      </c>
      <c r="G24" s="13"/>
      <c r="H24" s="14">
        <v>7</v>
      </c>
      <c r="I24" s="10">
        <f t="shared" si="1"/>
        <v>7</v>
      </c>
      <c r="J24" s="12"/>
      <c r="K24" s="13">
        <v>21</v>
      </c>
      <c r="L24" s="13"/>
      <c r="M24" s="14">
        <v>6</v>
      </c>
      <c r="N24" s="10">
        <f t="shared" si="2"/>
        <v>6</v>
      </c>
      <c r="O24" s="12"/>
    </row>
    <row r="25" spans="1:15" ht="13.5">
      <c r="A25" s="13">
        <v>22</v>
      </c>
      <c r="B25" s="13"/>
      <c r="C25" s="14">
        <v>7</v>
      </c>
      <c r="D25" s="10">
        <f t="shared" si="3"/>
        <v>7</v>
      </c>
      <c r="E25" s="11"/>
      <c r="F25" s="32">
        <v>22</v>
      </c>
      <c r="G25" s="13"/>
      <c r="H25" s="14">
        <v>7</v>
      </c>
      <c r="I25" s="10">
        <f t="shared" si="1"/>
        <v>7</v>
      </c>
      <c r="J25" s="12"/>
      <c r="K25" s="13">
        <v>22</v>
      </c>
      <c r="L25" s="13"/>
      <c r="M25" s="14">
        <v>6</v>
      </c>
      <c r="N25" s="10">
        <f t="shared" si="2"/>
        <v>6</v>
      </c>
      <c r="O25" s="12"/>
    </row>
    <row r="26" spans="1:15" ht="18" customHeight="1">
      <c r="A26" s="147"/>
      <c r="B26" s="148"/>
      <c r="C26" s="149"/>
      <c r="D26" s="53">
        <f>SUM(D4:D25)</f>
        <v>147.5</v>
      </c>
      <c r="E26" s="11"/>
      <c r="F26" s="147"/>
      <c r="G26" s="148"/>
      <c r="H26" s="149"/>
      <c r="I26" s="53">
        <f>SUM(I4:I25)</f>
        <v>147</v>
      </c>
      <c r="J26" s="12"/>
      <c r="K26" s="147"/>
      <c r="L26" s="148"/>
      <c r="M26" s="149"/>
      <c r="N26" s="53">
        <f>SUM(N4:N25)</f>
        <v>138</v>
      </c>
      <c r="O26" s="12"/>
    </row>
    <row r="27" spans="1:15" ht="15">
      <c r="A27" s="19">
        <v>1</v>
      </c>
      <c r="B27" s="19">
        <v>1</v>
      </c>
      <c r="C27" s="14">
        <v>6.5</v>
      </c>
      <c r="D27" s="10">
        <f>C27</f>
        <v>6.5</v>
      </c>
      <c r="E27" s="11"/>
      <c r="F27" s="19">
        <v>1</v>
      </c>
      <c r="G27" s="19">
        <v>1</v>
      </c>
      <c r="H27" s="14">
        <v>6.5</v>
      </c>
      <c r="I27" s="10">
        <f>H27</f>
        <v>6.5</v>
      </c>
      <c r="J27" s="12"/>
      <c r="K27" s="19">
        <v>1</v>
      </c>
      <c r="L27" s="19">
        <v>1</v>
      </c>
      <c r="M27" s="14">
        <v>5.5</v>
      </c>
      <c r="N27" s="10">
        <f>M27</f>
        <v>5.5</v>
      </c>
      <c r="O27" s="12"/>
    </row>
    <row r="28" spans="1:15" ht="15">
      <c r="A28" s="19">
        <v>2</v>
      </c>
      <c r="B28" s="19">
        <v>1</v>
      </c>
      <c r="C28" s="14">
        <v>6.5</v>
      </c>
      <c r="D28" s="10">
        <f>C28</f>
        <v>6.5</v>
      </c>
      <c r="E28" s="11"/>
      <c r="F28" s="19">
        <v>2</v>
      </c>
      <c r="G28" s="19">
        <v>1</v>
      </c>
      <c r="H28" s="14">
        <v>6.5</v>
      </c>
      <c r="I28" s="10">
        <f>H28</f>
        <v>6.5</v>
      </c>
      <c r="J28" s="12"/>
      <c r="K28" s="19">
        <v>2</v>
      </c>
      <c r="L28" s="19">
        <v>1</v>
      </c>
      <c r="M28" s="14">
        <v>6</v>
      </c>
      <c r="N28" s="10">
        <f>M28</f>
        <v>6</v>
      </c>
      <c r="O28" s="12"/>
    </row>
    <row r="29" spans="1:15" ht="15">
      <c r="A29" s="19">
        <v>3</v>
      </c>
      <c r="B29" s="19">
        <v>2</v>
      </c>
      <c r="C29" s="14">
        <v>6.5</v>
      </c>
      <c r="D29" s="10">
        <f>C29*2</f>
        <v>13</v>
      </c>
      <c r="E29" s="11"/>
      <c r="F29" s="19">
        <v>3</v>
      </c>
      <c r="G29" s="19">
        <v>2</v>
      </c>
      <c r="H29" s="14">
        <v>6.5</v>
      </c>
      <c r="I29" s="10">
        <f>H29*2</f>
        <v>13</v>
      </c>
      <c r="J29" s="12"/>
      <c r="K29" s="19">
        <v>3</v>
      </c>
      <c r="L29" s="19">
        <v>2</v>
      </c>
      <c r="M29" s="14">
        <v>6</v>
      </c>
      <c r="N29" s="10">
        <f>M29*2</f>
        <v>12</v>
      </c>
      <c r="O29" s="12"/>
    </row>
    <row r="30" spans="1:15" ht="15">
      <c r="A30" s="19">
        <v>4</v>
      </c>
      <c r="B30" s="19">
        <v>2</v>
      </c>
      <c r="C30" s="14">
        <v>8</v>
      </c>
      <c r="D30" s="10">
        <f>C30*2</f>
        <v>16</v>
      </c>
      <c r="E30" s="11"/>
      <c r="F30" s="19">
        <v>4</v>
      </c>
      <c r="G30" s="19">
        <v>2</v>
      </c>
      <c r="H30" s="14">
        <v>7</v>
      </c>
      <c r="I30" s="10">
        <f>H30*2</f>
        <v>14</v>
      </c>
      <c r="J30" s="12"/>
      <c r="K30" s="19">
        <v>4</v>
      </c>
      <c r="L30" s="19">
        <v>2</v>
      </c>
      <c r="M30" s="14">
        <v>6.5</v>
      </c>
      <c r="N30" s="10">
        <f>M30*2</f>
        <v>13</v>
      </c>
      <c r="O30" s="12"/>
    </row>
    <row r="31" spans="1:15" ht="15" customHeight="1">
      <c r="A31" s="147"/>
      <c r="B31" s="148"/>
      <c r="C31" s="149"/>
      <c r="D31" s="54">
        <f>SUM(D27:D30)</f>
        <v>42</v>
      </c>
      <c r="E31" s="11"/>
      <c r="F31" s="152"/>
      <c r="G31" s="153"/>
      <c r="H31" s="154"/>
      <c r="I31" s="54">
        <f>SUM(I27:I30)</f>
        <v>40</v>
      </c>
      <c r="J31" s="12"/>
      <c r="K31" s="147"/>
      <c r="L31" s="148"/>
      <c r="M31" s="149"/>
      <c r="N31" s="54">
        <f>SUM(N27:N30)</f>
        <v>36.5</v>
      </c>
      <c r="O31" s="12"/>
    </row>
    <row r="32" spans="1:15" ht="18.75" customHeight="1">
      <c r="A32" s="150"/>
      <c r="B32" s="151"/>
      <c r="C32" s="55">
        <f>SUM(D26+D31)-$D34-$D35</f>
        <v>189.5</v>
      </c>
      <c r="D32" s="56">
        <f>C32*100/290</f>
        <v>65.34482758620689</v>
      </c>
      <c r="E32" s="57"/>
      <c r="F32" s="150"/>
      <c r="G32" s="151"/>
      <c r="H32" s="55">
        <f>SUM(I26+I31)-$D34-$D35</f>
        <v>187</v>
      </c>
      <c r="I32" s="56">
        <f>H32*100/290</f>
        <v>64.48275862068965</v>
      </c>
      <c r="J32" s="35"/>
      <c r="K32" s="17"/>
      <c r="L32" s="18"/>
      <c r="M32" s="55">
        <f>SUM(N26+N31)-$D34-$D35</f>
        <v>174.5</v>
      </c>
      <c r="N32" s="56">
        <f>M32*100/290</f>
        <v>60.172413793103445</v>
      </c>
      <c r="O32" s="35"/>
    </row>
    <row r="34" spans="1:13" ht="18.75">
      <c r="A34" s="21" t="s">
        <v>19</v>
      </c>
      <c r="D34" s="22">
        <v>0</v>
      </c>
      <c r="F34" s="21"/>
      <c r="K34" s="60" t="str">
        <f>рез!E21</f>
        <v>E:</v>
      </c>
      <c r="L34" s="52"/>
      <c r="M34" s="52" t="str">
        <f>рез!F21</f>
        <v>Масленнікова Анна</v>
      </c>
    </row>
    <row r="35" spans="1:13" ht="18.75">
      <c r="A35" s="21" t="s">
        <v>20</v>
      </c>
      <c r="D35" s="22">
        <v>0</v>
      </c>
      <c r="E35" s="23"/>
      <c r="F35" s="21"/>
      <c r="J35" s="24"/>
      <c r="K35" s="60" t="str">
        <f>рез!E22</f>
        <v>C:</v>
      </c>
      <c r="L35" s="52"/>
      <c r="M35" s="52" t="str">
        <f>рез!F22</f>
        <v>Козіна Ірина</v>
      </c>
    </row>
    <row r="36" spans="1:15" ht="18.75">
      <c r="A36" s="144" t="s">
        <v>22</v>
      </c>
      <c r="B36" s="145"/>
      <c r="C36" s="146"/>
      <c r="D36" s="58">
        <f>C32+H32+M32</f>
        <v>551</v>
      </c>
      <c r="E36" s="25"/>
      <c r="F36" s="26"/>
      <c r="G36" s="26"/>
      <c r="H36" s="25"/>
      <c r="I36" s="27"/>
      <c r="J36" s="27"/>
      <c r="K36" s="60" t="str">
        <f>рез!E23</f>
        <v>M:</v>
      </c>
      <c r="L36" s="52"/>
      <c r="M36" s="52" t="str">
        <f>рез!F23</f>
        <v>Шкіптань Тетяна</v>
      </c>
      <c r="N36" s="27"/>
      <c r="O36" s="26"/>
    </row>
    <row r="37" spans="1:15" ht="15.75">
      <c r="A37" s="144" t="s">
        <v>21</v>
      </c>
      <c r="B37" s="145"/>
      <c r="C37" s="146"/>
      <c r="D37" s="59">
        <f>(D32+I32+N32)/3</f>
        <v>63.333333333333336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ht="12.75">
      <c r="A38" s="29"/>
    </row>
    <row r="39" spans="1:15" ht="30.75" customHeight="1">
      <c r="A39" s="28" t="s">
        <v>23</v>
      </c>
      <c r="D39" s="142" t="str">
        <f>рез!F8</f>
        <v>Гарем, 2001, мер., гн., УВП, Ефект-Грація, 702007, Жашківський кінний завод</v>
      </c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</row>
    <row r="40" spans="1:12" ht="20.25" customHeight="1">
      <c r="A40" s="28" t="s">
        <v>24</v>
      </c>
      <c r="D40" s="142" t="str">
        <f>рез!C8</f>
        <v>Криворучко Юлія</v>
      </c>
      <c r="E40" s="142"/>
      <c r="F40" s="142"/>
      <c r="G40" s="142"/>
      <c r="H40" s="142"/>
      <c r="I40" s="142"/>
      <c r="J40" s="30"/>
      <c r="K40" s="30"/>
      <c r="L40" s="30"/>
    </row>
    <row r="41" spans="1:14" ht="24" customHeight="1">
      <c r="A41" s="28" t="s">
        <v>11</v>
      </c>
      <c r="D41" s="161" t="str">
        <f>рез!G8</f>
        <v>Жашківський кінний завод</v>
      </c>
      <c r="E41" s="161"/>
      <c r="F41" s="161"/>
      <c r="G41" s="161"/>
      <c r="H41" s="161"/>
      <c r="I41" s="161"/>
      <c r="N41" s="79">
        <f>рез!C5</f>
        <v>41811</v>
      </c>
    </row>
    <row r="42" spans="13:14" ht="18.75">
      <c r="M42" s="155"/>
      <c r="N42" s="156"/>
    </row>
    <row r="43" spans="1:15" ht="39.75" customHeight="1">
      <c r="A43" s="157" t="str">
        <f>рез!A1</f>
        <v>ВІДКРИТІ ВСЕУКРАЇНСЬКІ ЗМАГАННЯ З КІННОГО СПОРТУ (ВИЇЗДКА) ІІ етап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</row>
  </sheetData>
  <sheetProtection/>
  <mergeCells count="19">
    <mergeCell ref="M42:N42"/>
    <mergeCell ref="A43:O43"/>
    <mergeCell ref="A2:D2"/>
    <mergeCell ref="F2:I2"/>
    <mergeCell ref="A31:C31"/>
    <mergeCell ref="K2:N2"/>
    <mergeCell ref="K31:M31"/>
    <mergeCell ref="A37:C37"/>
    <mergeCell ref="D40:I40"/>
    <mergeCell ref="D41:I41"/>
    <mergeCell ref="D39:O39"/>
    <mergeCell ref="A1:O1"/>
    <mergeCell ref="A36:C36"/>
    <mergeCell ref="F26:H26"/>
    <mergeCell ref="K26:M26"/>
    <mergeCell ref="F32:G32"/>
    <mergeCell ref="A32:B32"/>
    <mergeCell ref="A26:C26"/>
    <mergeCell ref="F31:H31"/>
  </mergeCells>
  <printOptions/>
  <pageMargins left="0.7874015748031497" right="0.1968503937007874" top="0.2362204724409449" bottom="0.1968503937007874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K43"/>
  <sheetViews>
    <sheetView zoomScalePageLayoutView="0" workbookViewId="0" topLeftCell="A25">
      <selection activeCell="A31" sqref="A31:C31"/>
    </sheetView>
  </sheetViews>
  <sheetFormatPr defaultColWidth="3.8515625" defaultRowHeight="12.75"/>
  <cols>
    <col min="1" max="1" width="3.8515625" style="5" customWidth="1"/>
    <col min="2" max="2" width="2.8515625" style="5" customWidth="1"/>
    <col min="3" max="3" width="8.140625" style="5" customWidth="1"/>
    <col min="4" max="4" width="8.421875" style="5" customWidth="1"/>
    <col min="5" max="5" width="2.00390625" style="20" customWidth="1"/>
    <col min="6" max="6" width="3.8515625" style="5" customWidth="1"/>
    <col min="7" max="7" width="2.8515625" style="5" customWidth="1"/>
    <col min="8" max="8" width="7.7109375" style="5" customWidth="1"/>
    <col min="9" max="9" width="10.00390625" style="5" customWidth="1"/>
    <col min="10" max="10" width="2.00390625" style="20" customWidth="1"/>
    <col min="11" max="11" width="3.8515625" style="5" customWidth="1"/>
    <col min="12" max="12" width="2.8515625" style="5" customWidth="1"/>
    <col min="13" max="13" width="8.7109375" style="5" customWidth="1"/>
    <col min="14" max="14" width="11.28125" style="5" customWidth="1"/>
    <col min="15" max="15" width="2.00390625" style="20" customWidth="1"/>
    <col min="16" max="16384" width="3.8515625" style="5" customWidth="1"/>
  </cols>
  <sheetData>
    <row r="1" spans="1:15" ht="24" customHeight="1">
      <c r="A1" s="143" t="str">
        <f>рез!A3</f>
        <v>Командний Приз /діти/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</row>
    <row r="2" spans="1:37" s="1" customFormat="1" ht="15.75" customHeight="1">
      <c r="A2" s="158" t="str">
        <f>рез!I7</f>
        <v>Е</v>
      </c>
      <c r="B2" s="159"/>
      <c r="C2" s="159"/>
      <c r="D2" s="160"/>
      <c r="E2" s="6"/>
      <c r="F2" s="158" t="str">
        <f>рез!K7</f>
        <v>С</v>
      </c>
      <c r="G2" s="159"/>
      <c r="H2" s="159"/>
      <c r="I2" s="160"/>
      <c r="J2" s="7"/>
      <c r="K2" s="158" t="str">
        <f>рез!M7</f>
        <v>М</v>
      </c>
      <c r="L2" s="159"/>
      <c r="M2" s="159"/>
      <c r="N2" s="160"/>
      <c r="O2" s="7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15" ht="12.75">
      <c r="A3" s="9" t="s">
        <v>0</v>
      </c>
      <c r="B3" s="9"/>
      <c r="C3" s="9"/>
      <c r="D3" s="10"/>
      <c r="E3" s="11"/>
      <c r="F3" s="9" t="s">
        <v>0</v>
      </c>
      <c r="G3" s="9"/>
      <c r="H3" s="9"/>
      <c r="I3" s="10"/>
      <c r="J3" s="12"/>
      <c r="K3" s="9" t="s">
        <v>0</v>
      </c>
      <c r="L3" s="9"/>
      <c r="M3" s="9"/>
      <c r="N3" s="10"/>
      <c r="O3" s="12"/>
    </row>
    <row r="4" spans="1:15" ht="13.5">
      <c r="A4" s="13">
        <v>1</v>
      </c>
      <c r="B4" s="13"/>
      <c r="C4" s="14">
        <v>4</v>
      </c>
      <c r="D4" s="10">
        <f>C4</f>
        <v>4</v>
      </c>
      <c r="E4" s="11"/>
      <c r="F4" s="13">
        <v>1</v>
      </c>
      <c r="G4" s="13"/>
      <c r="H4" s="14">
        <v>5</v>
      </c>
      <c r="I4" s="10">
        <f>H4</f>
        <v>5</v>
      </c>
      <c r="J4" s="12"/>
      <c r="K4" s="13">
        <v>1</v>
      </c>
      <c r="L4" s="13"/>
      <c r="M4" s="14">
        <v>4.5</v>
      </c>
      <c r="N4" s="10">
        <f>M4</f>
        <v>4.5</v>
      </c>
      <c r="O4" s="12"/>
    </row>
    <row r="5" spans="1:15" ht="13.5">
      <c r="A5" s="13">
        <v>2</v>
      </c>
      <c r="B5" s="13"/>
      <c r="C5" s="14">
        <v>6</v>
      </c>
      <c r="D5" s="10">
        <f aca="true" t="shared" si="0" ref="D5:D18">C5</f>
        <v>6</v>
      </c>
      <c r="E5" s="11"/>
      <c r="F5" s="13">
        <v>2</v>
      </c>
      <c r="G5" s="13"/>
      <c r="H5" s="14">
        <v>6</v>
      </c>
      <c r="I5" s="10">
        <f aca="true" t="shared" si="1" ref="I5:I25">H5</f>
        <v>6</v>
      </c>
      <c r="J5" s="12"/>
      <c r="K5" s="13">
        <v>2</v>
      </c>
      <c r="L5" s="13"/>
      <c r="M5" s="14">
        <v>6</v>
      </c>
      <c r="N5" s="10">
        <f aca="true" t="shared" si="2" ref="N5:N25">M5</f>
        <v>6</v>
      </c>
      <c r="O5" s="12"/>
    </row>
    <row r="6" spans="1:15" ht="13.5">
      <c r="A6" s="15">
        <v>3</v>
      </c>
      <c r="B6" s="15"/>
      <c r="C6" s="14">
        <v>5.5</v>
      </c>
      <c r="D6" s="16">
        <f>C6</f>
        <v>5.5</v>
      </c>
      <c r="E6" s="11"/>
      <c r="F6" s="15">
        <v>3</v>
      </c>
      <c r="G6" s="15"/>
      <c r="H6" s="14">
        <v>6</v>
      </c>
      <c r="I6" s="16">
        <f>H6</f>
        <v>6</v>
      </c>
      <c r="J6" s="12"/>
      <c r="K6" s="15">
        <v>3</v>
      </c>
      <c r="L6" s="15"/>
      <c r="M6" s="14">
        <v>6</v>
      </c>
      <c r="N6" s="16">
        <f>M6</f>
        <v>6</v>
      </c>
      <c r="O6" s="12"/>
    </row>
    <row r="7" spans="1:15" ht="13.5">
      <c r="A7" s="15">
        <v>4</v>
      </c>
      <c r="B7" s="15"/>
      <c r="C7" s="14">
        <v>6.5</v>
      </c>
      <c r="D7" s="16">
        <f>C7</f>
        <v>6.5</v>
      </c>
      <c r="E7" s="11"/>
      <c r="F7" s="15">
        <v>4</v>
      </c>
      <c r="G7" s="15"/>
      <c r="H7" s="14">
        <v>6</v>
      </c>
      <c r="I7" s="16">
        <f>H7</f>
        <v>6</v>
      </c>
      <c r="J7" s="12"/>
      <c r="K7" s="15">
        <v>4</v>
      </c>
      <c r="L7" s="15"/>
      <c r="M7" s="14">
        <v>5.5</v>
      </c>
      <c r="N7" s="16">
        <f>M7</f>
        <v>5.5</v>
      </c>
      <c r="O7" s="12"/>
    </row>
    <row r="8" spans="1:15" ht="13.5">
      <c r="A8" s="13">
        <v>5</v>
      </c>
      <c r="B8" s="13"/>
      <c r="C8" s="14">
        <v>7</v>
      </c>
      <c r="D8" s="16">
        <f t="shared" si="0"/>
        <v>7</v>
      </c>
      <c r="E8" s="11"/>
      <c r="F8" s="13">
        <v>5</v>
      </c>
      <c r="G8" s="13"/>
      <c r="H8" s="14">
        <v>6.5</v>
      </c>
      <c r="I8" s="10">
        <f t="shared" si="1"/>
        <v>6.5</v>
      </c>
      <c r="J8" s="12"/>
      <c r="K8" s="13">
        <v>5</v>
      </c>
      <c r="L8" s="13"/>
      <c r="M8" s="14">
        <v>6.5</v>
      </c>
      <c r="N8" s="10">
        <f t="shared" si="2"/>
        <v>6.5</v>
      </c>
      <c r="O8" s="12"/>
    </row>
    <row r="9" spans="1:15" ht="13.5">
      <c r="A9" s="13">
        <v>6</v>
      </c>
      <c r="B9" s="13"/>
      <c r="C9" s="14">
        <v>6</v>
      </c>
      <c r="D9" s="16">
        <f t="shared" si="0"/>
        <v>6</v>
      </c>
      <c r="E9" s="11"/>
      <c r="F9" s="13">
        <v>6</v>
      </c>
      <c r="G9" s="13"/>
      <c r="H9" s="14">
        <v>6.5</v>
      </c>
      <c r="I9" s="10">
        <f t="shared" si="1"/>
        <v>6.5</v>
      </c>
      <c r="J9" s="12"/>
      <c r="K9" s="13">
        <v>6</v>
      </c>
      <c r="L9" s="13"/>
      <c r="M9" s="14">
        <v>6.5</v>
      </c>
      <c r="N9" s="10">
        <f t="shared" si="2"/>
        <v>6.5</v>
      </c>
      <c r="O9" s="12"/>
    </row>
    <row r="10" spans="1:15" ht="13.5">
      <c r="A10" s="13">
        <v>7</v>
      </c>
      <c r="B10" s="13"/>
      <c r="C10" s="14">
        <v>7</v>
      </c>
      <c r="D10" s="16">
        <f t="shared" si="0"/>
        <v>7</v>
      </c>
      <c r="E10" s="11"/>
      <c r="F10" s="13">
        <v>7</v>
      </c>
      <c r="G10" s="13"/>
      <c r="H10" s="14">
        <v>6</v>
      </c>
      <c r="I10" s="10">
        <f t="shared" si="1"/>
        <v>6</v>
      </c>
      <c r="J10" s="12"/>
      <c r="K10" s="13">
        <v>7</v>
      </c>
      <c r="L10" s="13"/>
      <c r="M10" s="14">
        <v>6</v>
      </c>
      <c r="N10" s="10">
        <f t="shared" si="2"/>
        <v>6</v>
      </c>
      <c r="O10" s="12"/>
    </row>
    <row r="11" spans="1:15" ht="13.5">
      <c r="A11" s="15">
        <v>8</v>
      </c>
      <c r="B11" s="31"/>
      <c r="C11" s="14">
        <v>7</v>
      </c>
      <c r="D11" s="16">
        <f>C11</f>
        <v>7</v>
      </c>
      <c r="E11" s="11"/>
      <c r="F11" s="15">
        <v>8</v>
      </c>
      <c r="G11" s="15"/>
      <c r="H11" s="14">
        <v>6.5</v>
      </c>
      <c r="I11" s="16">
        <f>H11</f>
        <v>6.5</v>
      </c>
      <c r="J11" s="12"/>
      <c r="K11" s="15">
        <v>8</v>
      </c>
      <c r="L11" s="15"/>
      <c r="M11" s="14">
        <v>6.5</v>
      </c>
      <c r="N11" s="16">
        <f>M11</f>
        <v>6.5</v>
      </c>
      <c r="O11" s="12"/>
    </row>
    <row r="12" spans="1:15" ht="13.5">
      <c r="A12" s="13">
        <v>9</v>
      </c>
      <c r="B12" s="13"/>
      <c r="C12" s="14">
        <v>7</v>
      </c>
      <c r="D12" s="16">
        <f t="shared" si="0"/>
        <v>7</v>
      </c>
      <c r="E12" s="11"/>
      <c r="F12" s="13">
        <v>9</v>
      </c>
      <c r="G12" s="13"/>
      <c r="H12" s="14">
        <v>7</v>
      </c>
      <c r="I12" s="10">
        <f t="shared" si="1"/>
        <v>7</v>
      </c>
      <c r="J12" s="12"/>
      <c r="K12" s="13">
        <v>9</v>
      </c>
      <c r="L12" s="13"/>
      <c r="M12" s="14">
        <v>6</v>
      </c>
      <c r="N12" s="10">
        <f t="shared" si="2"/>
        <v>6</v>
      </c>
      <c r="O12" s="12"/>
    </row>
    <row r="13" spans="1:15" ht="13.5">
      <c r="A13" s="13">
        <v>10</v>
      </c>
      <c r="B13" s="13"/>
      <c r="C13" s="14">
        <v>6</v>
      </c>
      <c r="D13" s="10">
        <f>C13</f>
        <v>6</v>
      </c>
      <c r="E13" s="11"/>
      <c r="F13" s="13">
        <v>10</v>
      </c>
      <c r="G13" s="13"/>
      <c r="H13" s="14">
        <v>6</v>
      </c>
      <c r="I13" s="10">
        <f>H13</f>
        <v>6</v>
      </c>
      <c r="J13" s="11"/>
      <c r="K13" s="13">
        <v>10</v>
      </c>
      <c r="L13" s="13"/>
      <c r="M13" s="14">
        <v>6</v>
      </c>
      <c r="N13" s="10">
        <f>M13</f>
        <v>6</v>
      </c>
      <c r="O13" s="11"/>
    </row>
    <row r="14" spans="1:15" ht="13.5">
      <c r="A14" s="15">
        <v>11</v>
      </c>
      <c r="B14" s="15"/>
      <c r="C14" s="14">
        <v>7</v>
      </c>
      <c r="D14" s="16">
        <f>C14</f>
        <v>7</v>
      </c>
      <c r="E14" s="11"/>
      <c r="F14" s="15">
        <v>11</v>
      </c>
      <c r="G14" s="15"/>
      <c r="H14" s="14">
        <v>6.5</v>
      </c>
      <c r="I14" s="16">
        <f>H14</f>
        <v>6.5</v>
      </c>
      <c r="J14" s="11"/>
      <c r="K14" s="15">
        <v>11</v>
      </c>
      <c r="L14" s="15"/>
      <c r="M14" s="14">
        <v>6</v>
      </c>
      <c r="N14" s="16">
        <f>M14</f>
        <v>6</v>
      </c>
      <c r="O14" s="11"/>
    </row>
    <row r="15" spans="1:15" ht="13.5">
      <c r="A15" s="15">
        <v>12</v>
      </c>
      <c r="B15" s="15"/>
      <c r="C15" s="14">
        <v>5.5</v>
      </c>
      <c r="D15" s="16">
        <f>C15</f>
        <v>5.5</v>
      </c>
      <c r="E15" s="11"/>
      <c r="F15" s="15">
        <v>12</v>
      </c>
      <c r="G15" s="15"/>
      <c r="H15" s="14">
        <v>6</v>
      </c>
      <c r="I15" s="16">
        <f>H15</f>
        <v>6</v>
      </c>
      <c r="J15" s="11"/>
      <c r="K15" s="15">
        <v>12</v>
      </c>
      <c r="L15" s="15"/>
      <c r="M15" s="14">
        <v>6</v>
      </c>
      <c r="N15" s="16">
        <f>M15</f>
        <v>6</v>
      </c>
      <c r="O15" s="11"/>
    </row>
    <row r="16" spans="1:15" ht="13.5">
      <c r="A16" s="13">
        <v>13</v>
      </c>
      <c r="B16" s="13"/>
      <c r="C16" s="14">
        <v>7</v>
      </c>
      <c r="D16" s="10">
        <f t="shared" si="0"/>
        <v>7</v>
      </c>
      <c r="E16" s="11"/>
      <c r="F16" s="13">
        <v>13</v>
      </c>
      <c r="G16" s="13"/>
      <c r="H16" s="14">
        <v>6.5</v>
      </c>
      <c r="I16" s="10">
        <f t="shared" si="1"/>
        <v>6.5</v>
      </c>
      <c r="J16" s="11"/>
      <c r="K16" s="13">
        <v>13</v>
      </c>
      <c r="L16" s="13"/>
      <c r="M16" s="14">
        <v>6.5</v>
      </c>
      <c r="N16" s="16">
        <f t="shared" si="2"/>
        <v>6.5</v>
      </c>
      <c r="O16" s="11"/>
    </row>
    <row r="17" spans="1:15" ht="13.5">
      <c r="A17" s="15">
        <v>14</v>
      </c>
      <c r="B17" s="15"/>
      <c r="C17" s="14">
        <v>7</v>
      </c>
      <c r="D17" s="16">
        <f>C17</f>
        <v>7</v>
      </c>
      <c r="E17" s="11"/>
      <c r="F17" s="15">
        <v>14</v>
      </c>
      <c r="G17" s="15"/>
      <c r="H17" s="14">
        <v>6.5</v>
      </c>
      <c r="I17" s="16">
        <f>H17</f>
        <v>6.5</v>
      </c>
      <c r="J17" s="11"/>
      <c r="K17" s="15">
        <v>14</v>
      </c>
      <c r="L17" s="15"/>
      <c r="M17" s="14">
        <v>6</v>
      </c>
      <c r="N17" s="16">
        <f>M17</f>
        <v>6</v>
      </c>
      <c r="O17" s="11"/>
    </row>
    <row r="18" spans="1:15" ht="13.5">
      <c r="A18" s="13">
        <v>15</v>
      </c>
      <c r="B18" s="13"/>
      <c r="C18" s="14">
        <v>5.5</v>
      </c>
      <c r="D18" s="10">
        <f t="shared" si="0"/>
        <v>5.5</v>
      </c>
      <c r="E18" s="11"/>
      <c r="F18" s="13">
        <v>15</v>
      </c>
      <c r="G18" s="13"/>
      <c r="H18" s="14">
        <v>6.5</v>
      </c>
      <c r="I18" s="10">
        <f t="shared" si="1"/>
        <v>6.5</v>
      </c>
      <c r="J18" s="11"/>
      <c r="K18" s="13">
        <v>15</v>
      </c>
      <c r="L18" s="13"/>
      <c r="M18" s="14">
        <v>6</v>
      </c>
      <c r="N18" s="10">
        <f t="shared" si="2"/>
        <v>6</v>
      </c>
      <c r="O18" s="11"/>
    </row>
    <row r="19" spans="1:15" ht="13.5">
      <c r="A19" s="13">
        <v>16</v>
      </c>
      <c r="B19" s="13"/>
      <c r="C19" s="14">
        <v>7</v>
      </c>
      <c r="D19" s="10">
        <f>C19</f>
        <v>7</v>
      </c>
      <c r="E19" s="11"/>
      <c r="F19" s="32">
        <v>16</v>
      </c>
      <c r="G19" s="13"/>
      <c r="H19" s="14">
        <v>7</v>
      </c>
      <c r="I19" s="10">
        <f t="shared" si="1"/>
        <v>7</v>
      </c>
      <c r="J19" s="11"/>
      <c r="K19" s="13">
        <v>16</v>
      </c>
      <c r="L19" s="13"/>
      <c r="M19" s="14">
        <v>6</v>
      </c>
      <c r="N19" s="10">
        <f t="shared" si="2"/>
        <v>6</v>
      </c>
      <c r="O19" s="11"/>
    </row>
    <row r="20" spans="1:15" ht="13.5">
      <c r="A20" s="15">
        <v>17</v>
      </c>
      <c r="B20" s="13"/>
      <c r="C20" s="14">
        <v>7</v>
      </c>
      <c r="D20" s="10">
        <f aca="true" t="shared" si="3" ref="D20:D25">C20</f>
        <v>7</v>
      </c>
      <c r="E20" s="11"/>
      <c r="F20" s="33">
        <v>17</v>
      </c>
      <c r="G20" s="13"/>
      <c r="H20" s="14">
        <v>6.5</v>
      </c>
      <c r="I20" s="10">
        <f t="shared" si="1"/>
        <v>6.5</v>
      </c>
      <c r="J20" s="12"/>
      <c r="K20" s="15">
        <v>17</v>
      </c>
      <c r="L20" s="13"/>
      <c r="M20" s="14">
        <v>6</v>
      </c>
      <c r="N20" s="10">
        <f t="shared" si="2"/>
        <v>6</v>
      </c>
      <c r="O20" s="12"/>
    </row>
    <row r="21" spans="1:15" ht="13.5">
      <c r="A21" s="13">
        <v>18</v>
      </c>
      <c r="B21" s="13"/>
      <c r="C21" s="14">
        <v>6.5</v>
      </c>
      <c r="D21" s="10">
        <f t="shared" si="3"/>
        <v>6.5</v>
      </c>
      <c r="E21" s="11"/>
      <c r="F21" s="32">
        <v>18</v>
      </c>
      <c r="G21" s="13"/>
      <c r="H21" s="14">
        <v>6.5</v>
      </c>
      <c r="I21" s="10">
        <f t="shared" si="1"/>
        <v>6.5</v>
      </c>
      <c r="J21" s="12"/>
      <c r="K21" s="13">
        <v>18</v>
      </c>
      <c r="L21" s="13"/>
      <c r="M21" s="14">
        <v>6</v>
      </c>
      <c r="N21" s="10">
        <f t="shared" si="2"/>
        <v>6</v>
      </c>
      <c r="O21" s="12"/>
    </row>
    <row r="22" spans="1:15" ht="13.5">
      <c r="A22" s="34">
        <v>19</v>
      </c>
      <c r="B22" s="34">
        <v>2</v>
      </c>
      <c r="C22" s="77">
        <v>6</v>
      </c>
      <c r="D22" s="35">
        <f>C22*B22</f>
        <v>12</v>
      </c>
      <c r="E22" s="11"/>
      <c r="F22" s="36">
        <v>19</v>
      </c>
      <c r="G22" s="34">
        <v>2</v>
      </c>
      <c r="H22" s="77">
        <v>6.5</v>
      </c>
      <c r="I22" s="35">
        <f>H22*G22</f>
        <v>13</v>
      </c>
      <c r="J22" s="12"/>
      <c r="K22" s="34">
        <v>19</v>
      </c>
      <c r="L22" s="34">
        <v>2</v>
      </c>
      <c r="M22" s="77">
        <v>6</v>
      </c>
      <c r="N22" s="35">
        <f>M22*L22</f>
        <v>12</v>
      </c>
      <c r="O22" s="12"/>
    </row>
    <row r="23" spans="1:15" ht="13.5">
      <c r="A23" s="15">
        <v>20</v>
      </c>
      <c r="B23" s="13"/>
      <c r="C23" s="14">
        <v>6.5</v>
      </c>
      <c r="D23" s="10">
        <f t="shared" si="3"/>
        <v>6.5</v>
      </c>
      <c r="E23" s="11"/>
      <c r="F23" s="33">
        <v>20</v>
      </c>
      <c r="G23" s="13"/>
      <c r="H23" s="14">
        <v>6.5</v>
      </c>
      <c r="I23" s="10">
        <f t="shared" si="1"/>
        <v>6.5</v>
      </c>
      <c r="J23" s="12"/>
      <c r="K23" s="15">
        <v>20</v>
      </c>
      <c r="L23" s="13"/>
      <c r="M23" s="14">
        <v>6</v>
      </c>
      <c r="N23" s="10">
        <f t="shared" si="2"/>
        <v>6</v>
      </c>
      <c r="O23" s="12"/>
    </row>
    <row r="24" spans="1:15" ht="13.5">
      <c r="A24" s="13">
        <v>21</v>
      </c>
      <c r="B24" s="13"/>
      <c r="C24" s="14">
        <v>7</v>
      </c>
      <c r="D24" s="10">
        <f t="shared" si="3"/>
        <v>7</v>
      </c>
      <c r="E24" s="11"/>
      <c r="F24" s="32">
        <v>21</v>
      </c>
      <c r="G24" s="13"/>
      <c r="H24" s="14">
        <v>6</v>
      </c>
      <c r="I24" s="10">
        <f t="shared" si="1"/>
        <v>6</v>
      </c>
      <c r="J24" s="12"/>
      <c r="K24" s="13">
        <v>21</v>
      </c>
      <c r="L24" s="13"/>
      <c r="M24" s="14">
        <v>6.5</v>
      </c>
      <c r="N24" s="10">
        <f t="shared" si="2"/>
        <v>6.5</v>
      </c>
      <c r="O24" s="12"/>
    </row>
    <row r="25" spans="1:15" ht="13.5">
      <c r="A25" s="13">
        <v>22</v>
      </c>
      <c r="B25" s="13"/>
      <c r="C25" s="14">
        <v>7</v>
      </c>
      <c r="D25" s="10">
        <f t="shared" si="3"/>
        <v>7</v>
      </c>
      <c r="E25" s="11"/>
      <c r="F25" s="32">
        <v>22</v>
      </c>
      <c r="G25" s="13"/>
      <c r="H25" s="14">
        <v>7.5</v>
      </c>
      <c r="I25" s="10">
        <f t="shared" si="1"/>
        <v>7.5</v>
      </c>
      <c r="J25" s="12"/>
      <c r="K25" s="13">
        <v>22</v>
      </c>
      <c r="L25" s="13"/>
      <c r="M25" s="14">
        <v>6</v>
      </c>
      <c r="N25" s="10">
        <f t="shared" si="2"/>
        <v>6</v>
      </c>
      <c r="O25" s="12"/>
    </row>
    <row r="26" spans="1:15" ht="18" customHeight="1">
      <c r="A26" s="147"/>
      <c r="B26" s="148"/>
      <c r="C26" s="149"/>
      <c r="D26" s="53">
        <f>SUM(D4:D25)</f>
        <v>147</v>
      </c>
      <c r="E26" s="11"/>
      <c r="F26" s="147"/>
      <c r="G26" s="148"/>
      <c r="H26" s="149"/>
      <c r="I26" s="53">
        <f>SUM(I4:I25)</f>
        <v>146.5</v>
      </c>
      <c r="J26" s="12"/>
      <c r="K26" s="147"/>
      <c r="L26" s="148"/>
      <c r="M26" s="149"/>
      <c r="N26" s="53">
        <f>SUM(N4:N25)</f>
        <v>138.5</v>
      </c>
      <c r="O26" s="12"/>
    </row>
    <row r="27" spans="1:15" ht="15">
      <c r="A27" s="19">
        <v>1</v>
      </c>
      <c r="B27" s="19">
        <v>1</v>
      </c>
      <c r="C27" s="14">
        <v>6.5</v>
      </c>
      <c r="D27" s="10">
        <f>C27</f>
        <v>6.5</v>
      </c>
      <c r="E27" s="11"/>
      <c r="F27" s="19">
        <v>1</v>
      </c>
      <c r="G27" s="19">
        <v>1</v>
      </c>
      <c r="H27" s="14">
        <v>6.5</v>
      </c>
      <c r="I27" s="10">
        <f>H27</f>
        <v>6.5</v>
      </c>
      <c r="J27" s="12"/>
      <c r="K27" s="19">
        <v>1</v>
      </c>
      <c r="L27" s="19">
        <v>1</v>
      </c>
      <c r="M27" s="14">
        <v>6.5</v>
      </c>
      <c r="N27" s="10">
        <f>M27</f>
        <v>6.5</v>
      </c>
      <c r="O27" s="12"/>
    </row>
    <row r="28" spans="1:15" ht="15">
      <c r="A28" s="19">
        <v>2</v>
      </c>
      <c r="B28" s="19">
        <v>1</v>
      </c>
      <c r="C28" s="14">
        <v>6.5</v>
      </c>
      <c r="D28" s="10">
        <f>C28</f>
        <v>6.5</v>
      </c>
      <c r="E28" s="11"/>
      <c r="F28" s="19">
        <v>2</v>
      </c>
      <c r="G28" s="19">
        <v>1</v>
      </c>
      <c r="H28" s="14">
        <v>6</v>
      </c>
      <c r="I28" s="10">
        <f>H28</f>
        <v>6</v>
      </c>
      <c r="J28" s="12"/>
      <c r="K28" s="19">
        <v>2</v>
      </c>
      <c r="L28" s="19">
        <v>1</v>
      </c>
      <c r="M28" s="14">
        <v>6</v>
      </c>
      <c r="N28" s="10">
        <f>M28</f>
        <v>6</v>
      </c>
      <c r="O28" s="12"/>
    </row>
    <row r="29" spans="1:15" ht="15">
      <c r="A29" s="19">
        <v>3</v>
      </c>
      <c r="B29" s="19">
        <v>2</v>
      </c>
      <c r="C29" s="14">
        <v>6</v>
      </c>
      <c r="D29" s="10">
        <f>C29*2</f>
        <v>12</v>
      </c>
      <c r="E29" s="11"/>
      <c r="F29" s="19">
        <v>3</v>
      </c>
      <c r="G29" s="19">
        <v>2</v>
      </c>
      <c r="H29" s="14">
        <v>6</v>
      </c>
      <c r="I29" s="10">
        <f>H29*2</f>
        <v>12</v>
      </c>
      <c r="J29" s="12"/>
      <c r="K29" s="19">
        <v>3</v>
      </c>
      <c r="L29" s="19">
        <v>2</v>
      </c>
      <c r="M29" s="14">
        <v>5.5</v>
      </c>
      <c r="N29" s="10">
        <f>M29*2</f>
        <v>11</v>
      </c>
      <c r="O29" s="12"/>
    </row>
    <row r="30" spans="1:15" ht="15">
      <c r="A30" s="19">
        <v>4</v>
      </c>
      <c r="B30" s="19">
        <v>2</v>
      </c>
      <c r="C30" s="14">
        <v>6</v>
      </c>
      <c r="D30" s="10">
        <f>C30*2</f>
        <v>12</v>
      </c>
      <c r="E30" s="11"/>
      <c r="F30" s="19">
        <v>4</v>
      </c>
      <c r="G30" s="19">
        <v>2</v>
      </c>
      <c r="H30" s="14">
        <v>6.5</v>
      </c>
      <c r="I30" s="10">
        <f>H30*2</f>
        <v>13</v>
      </c>
      <c r="J30" s="12"/>
      <c r="K30" s="19">
        <v>4</v>
      </c>
      <c r="L30" s="19">
        <v>2</v>
      </c>
      <c r="M30" s="14">
        <v>6.5</v>
      </c>
      <c r="N30" s="10">
        <f>M30*2</f>
        <v>13</v>
      </c>
      <c r="O30" s="12"/>
    </row>
    <row r="31" spans="1:15" ht="15" customHeight="1">
      <c r="A31" s="147"/>
      <c r="B31" s="148"/>
      <c r="C31" s="149"/>
      <c r="D31" s="54">
        <f>SUM(D27:D30)</f>
        <v>37</v>
      </c>
      <c r="E31" s="11"/>
      <c r="F31" s="152"/>
      <c r="G31" s="153"/>
      <c r="H31" s="154"/>
      <c r="I31" s="54">
        <f>SUM(I27:I30)</f>
        <v>37.5</v>
      </c>
      <c r="J31" s="12"/>
      <c r="K31" s="147"/>
      <c r="L31" s="148"/>
      <c r="M31" s="149"/>
      <c r="N31" s="54">
        <f>SUM(N27:N30)</f>
        <v>36.5</v>
      </c>
      <c r="O31" s="12"/>
    </row>
    <row r="32" spans="1:15" ht="18.75" customHeight="1">
      <c r="A32" s="150"/>
      <c r="B32" s="151"/>
      <c r="C32" s="55">
        <f>SUM(D26+D31)-$D34-$D35</f>
        <v>182</v>
      </c>
      <c r="D32" s="56">
        <f>C32*100/290</f>
        <v>62.758620689655174</v>
      </c>
      <c r="E32" s="57"/>
      <c r="F32" s="150"/>
      <c r="G32" s="151"/>
      <c r="H32" s="55">
        <f>SUM(I26+I31)-$D34-$D35</f>
        <v>182</v>
      </c>
      <c r="I32" s="56">
        <f>H32*100/290</f>
        <v>62.758620689655174</v>
      </c>
      <c r="J32" s="35"/>
      <c r="K32" s="17"/>
      <c r="L32" s="18"/>
      <c r="M32" s="55">
        <f>SUM(N26+N31)-$D34-$D35</f>
        <v>173</v>
      </c>
      <c r="N32" s="56">
        <f>M32*100/290</f>
        <v>59.6551724137931</v>
      </c>
      <c r="O32" s="35"/>
    </row>
    <row r="34" spans="1:13" ht="18.75">
      <c r="A34" s="21" t="s">
        <v>19</v>
      </c>
      <c r="D34" s="22">
        <v>2</v>
      </c>
      <c r="F34" s="21"/>
      <c r="K34" s="60" t="str">
        <f>рез!E21</f>
        <v>E:</v>
      </c>
      <c r="L34" s="52"/>
      <c r="M34" s="52" t="str">
        <f>рез!F21</f>
        <v>Масленнікова Анна</v>
      </c>
    </row>
    <row r="35" spans="1:13" ht="18.75">
      <c r="A35" s="21" t="s">
        <v>20</v>
      </c>
      <c r="D35" s="22">
        <v>0</v>
      </c>
      <c r="E35" s="23"/>
      <c r="F35" s="21"/>
      <c r="J35" s="24"/>
      <c r="K35" s="60" t="str">
        <f>рез!E22</f>
        <v>C:</v>
      </c>
      <c r="L35" s="52"/>
      <c r="M35" s="52" t="str">
        <f>рез!F22</f>
        <v>Козіна Ірина</v>
      </c>
    </row>
    <row r="36" spans="1:15" ht="18.75">
      <c r="A36" s="144" t="s">
        <v>22</v>
      </c>
      <c r="B36" s="145"/>
      <c r="C36" s="146"/>
      <c r="D36" s="58">
        <f>C32+H32+M32</f>
        <v>537</v>
      </c>
      <c r="E36" s="25"/>
      <c r="F36" s="26"/>
      <c r="G36" s="26"/>
      <c r="H36" s="25"/>
      <c r="I36" s="27"/>
      <c r="J36" s="27"/>
      <c r="K36" s="60" t="str">
        <f>рез!E23</f>
        <v>M:</v>
      </c>
      <c r="L36" s="52"/>
      <c r="M36" s="52" t="str">
        <f>рез!F23</f>
        <v>Шкіптань Тетяна</v>
      </c>
      <c r="N36" s="27"/>
      <c r="O36" s="26"/>
    </row>
    <row r="37" spans="1:15" ht="15.75">
      <c r="A37" s="144" t="s">
        <v>21</v>
      </c>
      <c r="B37" s="145"/>
      <c r="C37" s="146"/>
      <c r="D37" s="59">
        <f>(D32+I32+N32)/3</f>
        <v>61.724137931034484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ht="12.75">
      <c r="A38" s="29"/>
    </row>
    <row r="39" spans="1:15" ht="30.75" customHeight="1">
      <c r="A39" s="28" t="s">
        <v>23</v>
      </c>
      <c r="D39" s="142" t="str">
        <f>рез!F9</f>
        <v>Шротис Хакки, 2006, сол., Уельс.поні, Анжерхоф-Меморі - Анжерхоф-Рохана, Голубева Вікторія</v>
      </c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</row>
    <row r="40" spans="1:12" ht="20.25" customHeight="1">
      <c r="A40" s="28" t="s">
        <v>24</v>
      </c>
      <c r="D40" s="142" t="str">
        <f>рез!C9</f>
        <v>Чердак Анастасія</v>
      </c>
      <c r="E40" s="142"/>
      <c r="F40" s="142"/>
      <c r="G40" s="142"/>
      <c r="H40" s="142"/>
      <c r="I40" s="142"/>
      <c r="J40" s="30"/>
      <c r="K40" s="30"/>
      <c r="L40" s="30"/>
    </row>
    <row r="41" spans="1:14" ht="24" customHeight="1">
      <c r="A41" s="28" t="s">
        <v>11</v>
      </c>
      <c r="D41" s="161" t="str">
        <f>рез!G9</f>
        <v>VG Favorite Team</v>
      </c>
      <c r="E41" s="161"/>
      <c r="F41" s="161"/>
      <c r="G41" s="161"/>
      <c r="H41" s="161"/>
      <c r="I41" s="161"/>
      <c r="N41" s="79">
        <f>рез!C5</f>
        <v>41811</v>
      </c>
    </row>
    <row r="42" spans="13:14" ht="18.75">
      <c r="M42" s="155"/>
      <c r="N42" s="156"/>
    </row>
    <row r="43" spans="1:15" ht="39.75" customHeight="1">
      <c r="A43" s="157" t="str">
        <f>рез!A1</f>
        <v>ВІДКРИТІ ВСЕУКРАЇНСЬКІ ЗМАГАННЯ З КІННОГО СПОРТУ (ВИЇЗДКА) ІІ етап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</row>
  </sheetData>
  <sheetProtection/>
  <mergeCells count="19">
    <mergeCell ref="A1:O1"/>
    <mergeCell ref="A2:D2"/>
    <mergeCell ref="F2:I2"/>
    <mergeCell ref="K2:N2"/>
    <mergeCell ref="A26:C26"/>
    <mergeCell ref="F26:H26"/>
    <mergeCell ref="K26:M26"/>
    <mergeCell ref="A31:C31"/>
    <mergeCell ref="F31:H31"/>
    <mergeCell ref="K31:M31"/>
    <mergeCell ref="A32:B32"/>
    <mergeCell ref="F32:G32"/>
    <mergeCell ref="A36:C36"/>
    <mergeCell ref="A37:C37"/>
    <mergeCell ref="D40:I40"/>
    <mergeCell ref="D41:I41"/>
    <mergeCell ref="M42:N42"/>
    <mergeCell ref="A43:O43"/>
    <mergeCell ref="D39:O39"/>
  </mergeCells>
  <printOptions/>
  <pageMargins left="0.7874015748031497" right="0.1968503937007874" top="0.2362204724409449" bottom="0.1968503937007874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K43"/>
  <sheetViews>
    <sheetView zoomScalePageLayoutView="0" workbookViewId="0" topLeftCell="A19">
      <selection activeCell="H37" sqref="H37"/>
    </sheetView>
  </sheetViews>
  <sheetFormatPr defaultColWidth="3.8515625" defaultRowHeight="12.75"/>
  <cols>
    <col min="1" max="1" width="3.8515625" style="5" customWidth="1"/>
    <col min="2" max="2" width="2.8515625" style="5" customWidth="1"/>
    <col min="3" max="3" width="8.140625" style="5" customWidth="1"/>
    <col min="4" max="4" width="8.421875" style="5" customWidth="1"/>
    <col min="5" max="5" width="2.00390625" style="20" customWidth="1"/>
    <col min="6" max="6" width="3.8515625" style="5" customWidth="1"/>
    <col min="7" max="7" width="2.8515625" style="5" customWidth="1"/>
    <col min="8" max="8" width="7.7109375" style="5" customWidth="1"/>
    <col min="9" max="9" width="10.00390625" style="5" customWidth="1"/>
    <col min="10" max="10" width="2.00390625" style="20" customWidth="1"/>
    <col min="11" max="11" width="3.8515625" style="5" customWidth="1"/>
    <col min="12" max="12" width="2.8515625" style="5" customWidth="1"/>
    <col min="13" max="13" width="8.7109375" style="5" customWidth="1"/>
    <col min="14" max="14" width="11.28125" style="5" customWidth="1"/>
    <col min="15" max="15" width="2.00390625" style="20" customWidth="1"/>
    <col min="16" max="16384" width="3.8515625" style="5" customWidth="1"/>
  </cols>
  <sheetData>
    <row r="1" spans="1:15" ht="24" customHeight="1">
      <c r="A1" s="143" t="str">
        <f>рез!A3</f>
        <v>Командний Приз /діти/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</row>
    <row r="2" spans="1:37" s="1" customFormat="1" ht="15.75" customHeight="1">
      <c r="A2" s="158" t="str">
        <f>рез!I7</f>
        <v>Е</v>
      </c>
      <c r="B2" s="159"/>
      <c r="C2" s="159"/>
      <c r="D2" s="160"/>
      <c r="E2" s="6"/>
      <c r="F2" s="158" t="str">
        <f>рез!K7</f>
        <v>С</v>
      </c>
      <c r="G2" s="159"/>
      <c r="H2" s="159"/>
      <c r="I2" s="160"/>
      <c r="J2" s="7"/>
      <c r="K2" s="158" t="str">
        <f>рез!M7</f>
        <v>М</v>
      </c>
      <c r="L2" s="159"/>
      <c r="M2" s="159"/>
      <c r="N2" s="160"/>
      <c r="O2" s="7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15" ht="12.75">
      <c r="A3" s="9" t="s">
        <v>0</v>
      </c>
      <c r="B3" s="9"/>
      <c r="C3" s="9"/>
      <c r="D3" s="10"/>
      <c r="E3" s="11"/>
      <c r="F3" s="9" t="s">
        <v>0</v>
      </c>
      <c r="G3" s="9"/>
      <c r="H3" s="9"/>
      <c r="I3" s="10"/>
      <c r="J3" s="12"/>
      <c r="K3" s="9" t="s">
        <v>0</v>
      </c>
      <c r="L3" s="9"/>
      <c r="M3" s="9"/>
      <c r="N3" s="10"/>
      <c r="O3" s="12"/>
    </row>
    <row r="4" spans="1:15" ht="13.5">
      <c r="A4" s="13">
        <v>1</v>
      </c>
      <c r="B4" s="13"/>
      <c r="C4" s="14">
        <v>6.5</v>
      </c>
      <c r="D4" s="10">
        <f>C4</f>
        <v>6.5</v>
      </c>
      <c r="E4" s="11"/>
      <c r="F4" s="13">
        <v>1</v>
      </c>
      <c r="G4" s="13"/>
      <c r="H4" s="14">
        <v>6.5</v>
      </c>
      <c r="I4" s="10">
        <f>H4</f>
        <v>6.5</v>
      </c>
      <c r="J4" s="12"/>
      <c r="K4" s="13">
        <v>1</v>
      </c>
      <c r="L4" s="13"/>
      <c r="M4" s="14">
        <v>6.5</v>
      </c>
      <c r="N4" s="10">
        <f>M4</f>
        <v>6.5</v>
      </c>
      <c r="O4" s="12"/>
    </row>
    <row r="5" spans="1:15" ht="13.5">
      <c r="A5" s="13">
        <v>2</v>
      </c>
      <c r="B5" s="13"/>
      <c r="C5" s="14">
        <v>6.5</v>
      </c>
      <c r="D5" s="10">
        <f aca="true" t="shared" si="0" ref="D5:D18">C5</f>
        <v>6.5</v>
      </c>
      <c r="E5" s="11"/>
      <c r="F5" s="13">
        <v>2</v>
      </c>
      <c r="G5" s="13"/>
      <c r="H5" s="14">
        <v>6.5</v>
      </c>
      <c r="I5" s="10">
        <f aca="true" t="shared" si="1" ref="I5:I25">H5</f>
        <v>6.5</v>
      </c>
      <c r="J5" s="12"/>
      <c r="K5" s="13">
        <v>2</v>
      </c>
      <c r="L5" s="13"/>
      <c r="M5" s="14">
        <v>6.5</v>
      </c>
      <c r="N5" s="10">
        <f aca="true" t="shared" si="2" ref="N5:N25">M5</f>
        <v>6.5</v>
      </c>
      <c r="O5" s="12"/>
    </row>
    <row r="6" spans="1:15" ht="13.5">
      <c r="A6" s="15">
        <v>3</v>
      </c>
      <c r="B6" s="15"/>
      <c r="C6" s="14">
        <v>6.5</v>
      </c>
      <c r="D6" s="16">
        <f>C6</f>
        <v>6.5</v>
      </c>
      <c r="E6" s="11"/>
      <c r="F6" s="15">
        <v>3</v>
      </c>
      <c r="G6" s="15"/>
      <c r="H6" s="14">
        <v>6</v>
      </c>
      <c r="I6" s="16">
        <f>H6</f>
        <v>6</v>
      </c>
      <c r="J6" s="12"/>
      <c r="K6" s="15">
        <v>3</v>
      </c>
      <c r="L6" s="15"/>
      <c r="M6" s="14">
        <v>6</v>
      </c>
      <c r="N6" s="16">
        <f>M6</f>
        <v>6</v>
      </c>
      <c r="O6" s="12"/>
    </row>
    <row r="7" spans="1:15" ht="13.5">
      <c r="A7" s="15">
        <v>4</v>
      </c>
      <c r="B7" s="15"/>
      <c r="C7" s="14">
        <v>6</v>
      </c>
      <c r="D7" s="16">
        <f>C7</f>
        <v>6</v>
      </c>
      <c r="E7" s="11"/>
      <c r="F7" s="15">
        <v>4</v>
      </c>
      <c r="G7" s="15"/>
      <c r="H7" s="14">
        <v>5</v>
      </c>
      <c r="I7" s="16">
        <f>H7</f>
        <v>5</v>
      </c>
      <c r="J7" s="12"/>
      <c r="K7" s="15">
        <v>4</v>
      </c>
      <c r="L7" s="15"/>
      <c r="M7" s="14">
        <v>6</v>
      </c>
      <c r="N7" s="16">
        <f>M7</f>
        <v>6</v>
      </c>
      <c r="O7" s="12"/>
    </row>
    <row r="8" spans="1:15" ht="13.5">
      <c r="A8" s="13">
        <v>5</v>
      </c>
      <c r="B8" s="13"/>
      <c r="C8" s="14">
        <v>6</v>
      </c>
      <c r="D8" s="16">
        <f t="shared" si="0"/>
        <v>6</v>
      </c>
      <c r="E8" s="11"/>
      <c r="F8" s="13">
        <v>5</v>
      </c>
      <c r="G8" s="13"/>
      <c r="H8" s="14">
        <v>6</v>
      </c>
      <c r="I8" s="10">
        <f t="shared" si="1"/>
        <v>6</v>
      </c>
      <c r="J8" s="12"/>
      <c r="K8" s="13">
        <v>5</v>
      </c>
      <c r="L8" s="13"/>
      <c r="M8" s="14">
        <v>6</v>
      </c>
      <c r="N8" s="10">
        <f t="shared" si="2"/>
        <v>6</v>
      </c>
      <c r="O8" s="12"/>
    </row>
    <row r="9" spans="1:15" ht="13.5">
      <c r="A9" s="13">
        <v>6</v>
      </c>
      <c r="B9" s="13"/>
      <c r="C9" s="14">
        <v>6</v>
      </c>
      <c r="D9" s="16">
        <f t="shared" si="0"/>
        <v>6</v>
      </c>
      <c r="E9" s="11"/>
      <c r="F9" s="13">
        <v>6</v>
      </c>
      <c r="G9" s="13"/>
      <c r="H9" s="14">
        <v>6</v>
      </c>
      <c r="I9" s="10">
        <f t="shared" si="1"/>
        <v>6</v>
      </c>
      <c r="J9" s="12"/>
      <c r="K9" s="13">
        <v>6</v>
      </c>
      <c r="L9" s="13"/>
      <c r="M9" s="14">
        <v>6</v>
      </c>
      <c r="N9" s="10">
        <f t="shared" si="2"/>
        <v>6</v>
      </c>
      <c r="O9" s="12"/>
    </row>
    <row r="10" spans="1:15" ht="13.5">
      <c r="A10" s="13">
        <v>7</v>
      </c>
      <c r="B10" s="13"/>
      <c r="C10" s="14">
        <v>6</v>
      </c>
      <c r="D10" s="16">
        <f t="shared" si="0"/>
        <v>6</v>
      </c>
      <c r="E10" s="11"/>
      <c r="F10" s="13">
        <v>7</v>
      </c>
      <c r="G10" s="13"/>
      <c r="H10" s="14">
        <v>6</v>
      </c>
      <c r="I10" s="10">
        <f t="shared" si="1"/>
        <v>6</v>
      </c>
      <c r="J10" s="12"/>
      <c r="K10" s="13">
        <v>7</v>
      </c>
      <c r="L10" s="13"/>
      <c r="M10" s="14">
        <v>6.5</v>
      </c>
      <c r="N10" s="10">
        <f t="shared" si="2"/>
        <v>6.5</v>
      </c>
      <c r="O10" s="12"/>
    </row>
    <row r="11" spans="1:15" ht="13.5">
      <c r="A11" s="15">
        <v>8</v>
      </c>
      <c r="B11" s="31"/>
      <c r="C11" s="14">
        <v>5</v>
      </c>
      <c r="D11" s="16">
        <f>C11</f>
        <v>5</v>
      </c>
      <c r="E11" s="11"/>
      <c r="F11" s="15">
        <v>8</v>
      </c>
      <c r="G11" s="15"/>
      <c r="H11" s="14">
        <v>5</v>
      </c>
      <c r="I11" s="16">
        <f>H11</f>
        <v>5</v>
      </c>
      <c r="J11" s="12"/>
      <c r="K11" s="15">
        <v>8</v>
      </c>
      <c r="L11" s="15"/>
      <c r="M11" s="14">
        <v>5</v>
      </c>
      <c r="N11" s="16">
        <f>M11</f>
        <v>5</v>
      </c>
      <c r="O11" s="12"/>
    </row>
    <row r="12" spans="1:15" ht="13.5">
      <c r="A12" s="13">
        <v>9</v>
      </c>
      <c r="B12" s="13"/>
      <c r="C12" s="14">
        <v>5</v>
      </c>
      <c r="D12" s="16">
        <f t="shared" si="0"/>
        <v>5</v>
      </c>
      <c r="E12" s="11"/>
      <c r="F12" s="13">
        <v>9</v>
      </c>
      <c r="G12" s="13"/>
      <c r="H12" s="14">
        <v>5.5</v>
      </c>
      <c r="I12" s="10">
        <f t="shared" si="1"/>
        <v>5.5</v>
      </c>
      <c r="J12" s="12"/>
      <c r="K12" s="13">
        <v>9</v>
      </c>
      <c r="L12" s="13"/>
      <c r="M12" s="14">
        <v>5.5</v>
      </c>
      <c r="N12" s="10">
        <f t="shared" si="2"/>
        <v>5.5</v>
      </c>
      <c r="O12" s="12"/>
    </row>
    <row r="13" spans="1:15" ht="13.5">
      <c r="A13" s="13">
        <v>10</v>
      </c>
      <c r="B13" s="13"/>
      <c r="C13" s="14">
        <v>5</v>
      </c>
      <c r="D13" s="10">
        <f>C13</f>
        <v>5</v>
      </c>
      <c r="E13" s="11"/>
      <c r="F13" s="13">
        <v>10</v>
      </c>
      <c r="G13" s="13"/>
      <c r="H13" s="14">
        <v>5</v>
      </c>
      <c r="I13" s="10">
        <f>H13</f>
        <v>5</v>
      </c>
      <c r="J13" s="11"/>
      <c r="K13" s="13">
        <v>10</v>
      </c>
      <c r="L13" s="13"/>
      <c r="M13" s="14">
        <v>5.5</v>
      </c>
      <c r="N13" s="10">
        <f>M13</f>
        <v>5.5</v>
      </c>
      <c r="O13" s="11"/>
    </row>
    <row r="14" spans="1:15" ht="13.5">
      <c r="A14" s="15">
        <v>11</v>
      </c>
      <c r="B14" s="15"/>
      <c r="C14" s="14">
        <v>6</v>
      </c>
      <c r="D14" s="16">
        <f>C14</f>
        <v>6</v>
      </c>
      <c r="E14" s="11"/>
      <c r="F14" s="15">
        <v>11</v>
      </c>
      <c r="G14" s="15"/>
      <c r="H14" s="14">
        <v>6.5</v>
      </c>
      <c r="I14" s="16">
        <f>H14</f>
        <v>6.5</v>
      </c>
      <c r="J14" s="11"/>
      <c r="K14" s="15">
        <v>11</v>
      </c>
      <c r="L14" s="15"/>
      <c r="M14" s="14">
        <v>6</v>
      </c>
      <c r="N14" s="16">
        <f>M14</f>
        <v>6</v>
      </c>
      <c r="O14" s="11"/>
    </row>
    <row r="15" spans="1:15" ht="13.5">
      <c r="A15" s="15">
        <v>12</v>
      </c>
      <c r="B15" s="15"/>
      <c r="C15" s="14">
        <v>6</v>
      </c>
      <c r="D15" s="16">
        <f>C15</f>
        <v>6</v>
      </c>
      <c r="E15" s="11"/>
      <c r="F15" s="15">
        <v>12</v>
      </c>
      <c r="G15" s="15"/>
      <c r="H15" s="14">
        <v>5.5</v>
      </c>
      <c r="I15" s="16">
        <f>H15</f>
        <v>5.5</v>
      </c>
      <c r="J15" s="11"/>
      <c r="K15" s="15">
        <v>12</v>
      </c>
      <c r="L15" s="15"/>
      <c r="M15" s="14">
        <v>5.5</v>
      </c>
      <c r="N15" s="16">
        <f>M15</f>
        <v>5.5</v>
      </c>
      <c r="O15" s="11"/>
    </row>
    <row r="16" spans="1:15" ht="13.5">
      <c r="A16" s="13">
        <v>13</v>
      </c>
      <c r="B16" s="13"/>
      <c r="C16" s="14">
        <v>5</v>
      </c>
      <c r="D16" s="10">
        <f t="shared" si="0"/>
        <v>5</v>
      </c>
      <c r="E16" s="11"/>
      <c r="F16" s="13">
        <v>13</v>
      </c>
      <c r="G16" s="13"/>
      <c r="H16" s="14">
        <v>5</v>
      </c>
      <c r="I16" s="10">
        <f t="shared" si="1"/>
        <v>5</v>
      </c>
      <c r="J16" s="11"/>
      <c r="K16" s="13">
        <v>13</v>
      </c>
      <c r="L16" s="13"/>
      <c r="M16" s="14">
        <v>5</v>
      </c>
      <c r="N16" s="16">
        <f t="shared" si="2"/>
        <v>5</v>
      </c>
      <c r="O16" s="11"/>
    </row>
    <row r="17" spans="1:15" ht="13.5">
      <c r="A17" s="15">
        <v>14</v>
      </c>
      <c r="B17" s="15"/>
      <c r="C17" s="14">
        <v>6</v>
      </c>
      <c r="D17" s="16">
        <f>C17</f>
        <v>6</v>
      </c>
      <c r="E17" s="11"/>
      <c r="F17" s="15">
        <v>14</v>
      </c>
      <c r="G17" s="15"/>
      <c r="H17" s="14">
        <v>6.5</v>
      </c>
      <c r="I17" s="16">
        <f>H17</f>
        <v>6.5</v>
      </c>
      <c r="J17" s="11"/>
      <c r="K17" s="15">
        <v>14</v>
      </c>
      <c r="L17" s="15"/>
      <c r="M17" s="14">
        <v>5.5</v>
      </c>
      <c r="N17" s="16">
        <f>M17</f>
        <v>5.5</v>
      </c>
      <c r="O17" s="11"/>
    </row>
    <row r="18" spans="1:15" ht="13.5">
      <c r="A18" s="13">
        <v>15</v>
      </c>
      <c r="B18" s="13"/>
      <c r="C18" s="14">
        <v>6</v>
      </c>
      <c r="D18" s="10">
        <f t="shared" si="0"/>
        <v>6</v>
      </c>
      <c r="E18" s="11"/>
      <c r="F18" s="13">
        <v>15</v>
      </c>
      <c r="G18" s="13"/>
      <c r="H18" s="14">
        <v>6.5</v>
      </c>
      <c r="I18" s="10">
        <f t="shared" si="1"/>
        <v>6.5</v>
      </c>
      <c r="J18" s="11"/>
      <c r="K18" s="13">
        <v>15</v>
      </c>
      <c r="L18" s="13"/>
      <c r="M18" s="14">
        <v>5.5</v>
      </c>
      <c r="N18" s="10">
        <f t="shared" si="2"/>
        <v>5.5</v>
      </c>
      <c r="O18" s="11"/>
    </row>
    <row r="19" spans="1:15" ht="13.5">
      <c r="A19" s="13">
        <v>16</v>
      </c>
      <c r="B19" s="13"/>
      <c r="C19" s="14">
        <v>6</v>
      </c>
      <c r="D19" s="10">
        <f>C19</f>
        <v>6</v>
      </c>
      <c r="E19" s="11"/>
      <c r="F19" s="32">
        <v>16</v>
      </c>
      <c r="G19" s="13"/>
      <c r="H19" s="14">
        <v>6</v>
      </c>
      <c r="I19" s="10">
        <f t="shared" si="1"/>
        <v>6</v>
      </c>
      <c r="J19" s="11"/>
      <c r="K19" s="13">
        <v>16</v>
      </c>
      <c r="L19" s="13"/>
      <c r="M19" s="14">
        <v>6</v>
      </c>
      <c r="N19" s="10">
        <f t="shared" si="2"/>
        <v>6</v>
      </c>
      <c r="O19" s="11"/>
    </row>
    <row r="20" spans="1:15" ht="13.5">
      <c r="A20" s="15">
        <v>17</v>
      </c>
      <c r="B20" s="13"/>
      <c r="C20" s="14">
        <v>6</v>
      </c>
      <c r="D20" s="10">
        <f aca="true" t="shared" si="3" ref="D20:D25">C20</f>
        <v>6</v>
      </c>
      <c r="E20" s="11"/>
      <c r="F20" s="33">
        <v>17</v>
      </c>
      <c r="G20" s="13"/>
      <c r="H20" s="14">
        <v>6.5</v>
      </c>
      <c r="I20" s="10">
        <f t="shared" si="1"/>
        <v>6.5</v>
      </c>
      <c r="J20" s="12"/>
      <c r="K20" s="15">
        <v>17</v>
      </c>
      <c r="L20" s="13"/>
      <c r="M20" s="14">
        <v>6</v>
      </c>
      <c r="N20" s="10">
        <f t="shared" si="2"/>
        <v>6</v>
      </c>
      <c r="O20" s="12"/>
    </row>
    <row r="21" spans="1:15" ht="13.5">
      <c r="A21" s="13">
        <v>18</v>
      </c>
      <c r="B21" s="13"/>
      <c r="C21" s="14">
        <v>7</v>
      </c>
      <c r="D21" s="10">
        <f t="shared" si="3"/>
        <v>7</v>
      </c>
      <c r="E21" s="11"/>
      <c r="F21" s="32">
        <v>18</v>
      </c>
      <c r="G21" s="13"/>
      <c r="H21" s="14">
        <v>6.5</v>
      </c>
      <c r="I21" s="10">
        <f t="shared" si="1"/>
        <v>6.5</v>
      </c>
      <c r="J21" s="12"/>
      <c r="K21" s="13">
        <v>18</v>
      </c>
      <c r="L21" s="13"/>
      <c r="M21" s="14">
        <v>6</v>
      </c>
      <c r="N21" s="10">
        <f t="shared" si="2"/>
        <v>6</v>
      </c>
      <c r="O21" s="12"/>
    </row>
    <row r="22" spans="1:15" ht="13.5">
      <c r="A22" s="34">
        <v>19</v>
      </c>
      <c r="B22" s="34">
        <v>2</v>
      </c>
      <c r="C22" s="77">
        <v>7</v>
      </c>
      <c r="D22" s="35">
        <f>C22*B22</f>
        <v>14</v>
      </c>
      <c r="E22" s="11"/>
      <c r="F22" s="36">
        <v>19</v>
      </c>
      <c r="G22" s="34">
        <v>2</v>
      </c>
      <c r="H22" s="77">
        <v>6.5</v>
      </c>
      <c r="I22" s="35">
        <f>H22*G22</f>
        <v>13</v>
      </c>
      <c r="J22" s="12"/>
      <c r="K22" s="34">
        <v>19</v>
      </c>
      <c r="L22" s="34">
        <v>2</v>
      </c>
      <c r="M22" s="77">
        <v>6</v>
      </c>
      <c r="N22" s="35">
        <f>M22*L22</f>
        <v>12</v>
      </c>
      <c r="O22" s="12"/>
    </row>
    <row r="23" spans="1:15" ht="13.5">
      <c r="A23" s="15">
        <v>20</v>
      </c>
      <c r="B23" s="13"/>
      <c r="C23" s="14">
        <v>7</v>
      </c>
      <c r="D23" s="10">
        <f t="shared" si="3"/>
        <v>7</v>
      </c>
      <c r="E23" s="11"/>
      <c r="F23" s="33">
        <v>20</v>
      </c>
      <c r="G23" s="13"/>
      <c r="H23" s="14">
        <v>6</v>
      </c>
      <c r="I23" s="10">
        <f t="shared" si="1"/>
        <v>6</v>
      </c>
      <c r="J23" s="12"/>
      <c r="K23" s="15">
        <v>20</v>
      </c>
      <c r="L23" s="13"/>
      <c r="M23" s="14">
        <v>6.5</v>
      </c>
      <c r="N23" s="10">
        <f t="shared" si="2"/>
        <v>6.5</v>
      </c>
      <c r="O23" s="12"/>
    </row>
    <row r="24" spans="1:15" ht="13.5">
      <c r="A24" s="13">
        <v>21</v>
      </c>
      <c r="B24" s="13"/>
      <c r="C24" s="14">
        <v>6.5</v>
      </c>
      <c r="D24" s="10">
        <f t="shared" si="3"/>
        <v>6.5</v>
      </c>
      <c r="E24" s="11"/>
      <c r="F24" s="32">
        <v>21</v>
      </c>
      <c r="G24" s="13"/>
      <c r="H24" s="14">
        <v>6</v>
      </c>
      <c r="I24" s="10">
        <f t="shared" si="1"/>
        <v>6</v>
      </c>
      <c r="J24" s="12"/>
      <c r="K24" s="13">
        <v>21</v>
      </c>
      <c r="L24" s="13"/>
      <c r="M24" s="14">
        <v>6</v>
      </c>
      <c r="N24" s="10">
        <f t="shared" si="2"/>
        <v>6</v>
      </c>
      <c r="O24" s="12"/>
    </row>
    <row r="25" spans="1:15" ht="13.5">
      <c r="A25" s="13">
        <v>22</v>
      </c>
      <c r="B25" s="13"/>
      <c r="C25" s="14">
        <v>7</v>
      </c>
      <c r="D25" s="10">
        <f t="shared" si="3"/>
        <v>7</v>
      </c>
      <c r="E25" s="11"/>
      <c r="F25" s="32">
        <v>22</v>
      </c>
      <c r="G25" s="13"/>
      <c r="H25" s="14">
        <v>7</v>
      </c>
      <c r="I25" s="10">
        <f t="shared" si="1"/>
        <v>7</v>
      </c>
      <c r="J25" s="12"/>
      <c r="K25" s="13">
        <v>22</v>
      </c>
      <c r="L25" s="13"/>
      <c r="M25" s="14">
        <v>6</v>
      </c>
      <c r="N25" s="10">
        <f t="shared" si="2"/>
        <v>6</v>
      </c>
      <c r="O25" s="12"/>
    </row>
    <row r="26" spans="1:15" ht="18" customHeight="1">
      <c r="A26" s="147"/>
      <c r="B26" s="148"/>
      <c r="C26" s="149"/>
      <c r="D26" s="53">
        <f>SUM(D4:D25)</f>
        <v>141</v>
      </c>
      <c r="E26" s="11"/>
      <c r="F26" s="147"/>
      <c r="G26" s="148"/>
      <c r="H26" s="149"/>
      <c r="I26" s="53">
        <f>SUM(I4:I25)</f>
        <v>138.5</v>
      </c>
      <c r="J26" s="12"/>
      <c r="K26" s="147"/>
      <c r="L26" s="148"/>
      <c r="M26" s="149"/>
      <c r="N26" s="53">
        <f>SUM(N4:N25)</f>
        <v>135.5</v>
      </c>
      <c r="O26" s="12"/>
    </row>
    <row r="27" spans="1:15" ht="15">
      <c r="A27" s="19">
        <v>1</v>
      </c>
      <c r="B27" s="19">
        <v>1</v>
      </c>
      <c r="C27" s="14">
        <v>6.5</v>
      </c>
      <c r="D27" s="10">
        <f>C27</f>
        <v>6.5</v>
      </c>
      <c r="E27" s="11"/>
      <c r="F27" s="19">
        <v>1</v>
      </c>
      <c r="G27" s="19">
        <v>1</v>
      </c>
      <c r="H27" s="14">
        <v>6</v>
      </c>
      <c r="I27" s="10">
        <f>H27</f>
        <v>6</v>
      </c>
      <c r="J27" s="12"/>
      <c r="K27" s="19">
        <v>1</v>
      </c>
      <c r="L27" s="19">
        <v>1</v>
      </c>
      <c r="M27" s="14">
        <v>7</v>
      </c>
      <c r="N27" s="10">
        <f>M27</f>
        <v>7</v>
      </c>
      <c r="O27" s="12"/>
    </row>
    <row r="28" spans="1:15" ht="15">
      <c r="A28" s="19">
        <v>2</v>
      </c>
      <c r="B28" s="19">
        <v>1</v>
      </c>
      <c r="C28" s="14">
        <v>6</v>
      </c>
      <c r="D28" s="10">
        <f>C28</f>
        <v>6</v>
      </c>
      <c r="E28" s="11"/>
      <c r="F28" s="19">
        <v>2</v>
      </c>
      <c r="G28" s="19">
        <v>1</v>
      </c>
      <c r="H28" s="14">
        <v>6</v>
      </c>
      <c r="I28" s="10">
        <f>H28</f>
        <v>6</v>
      </c>
      <c r="J28" s="12"/>
      <c r="K28" s="19">
        <v>2</v>
      </c>
      <c r="L28" s="19">
        <v>1</v>
      </c>
      <c r="M28" s="14">
        <v>6</v>
      </c>
      <c r="N28" s="10">
        <f>M28</f>
        <v>6</v>
      </c>
      <c r="O28" s="12"/>
    </row>
    <row r="29" spans="1:15" ht="15">
      <c r="A29" s="19">
        <v>3</v>
      </c>
      <c r="B29" s="19">
        <v>2</v>
      </c>
      <c r="C29" s="14">
        <v>6.5</v>
      </c>
      <c r="D29" s="10">
        <f>C29*2</f>
        <v>13</v>
      </c>
      <c r="E29" s="11"/>
      <c r="F29" s="19">
        <v>3</v>
      </c>
      <c r="G29" s="19">
        <v>2</v>
      </c>
      <c r="H29" s="14">
        <v>6</v>
      </c>
      <c r="I29" s="10">
        <f>H29*2</f>
        <v>12</v>
      </c>
      <c r="J29" s="12"/>
      <c r="K29" s="19">
        <v>3</v>
      </c>
      <c r="L29" s="19">
        <v>2</v>
      </c>
      <c r="M29" s="14">
        <v>5.5</v>
      </c>
      <c r="N29" s="10">
        <f>M29*2</f>
        <v>11</v>
      </c>
      <c r="O29" s="12"/>
    </row>
    <row r="30" spans="1:15" ht="15">
      <c r="A30" s="19">
        <v>4</v>
      </c>
      <c r="B30" s="19">
        <v>2</v>
      </c>
      <c r="C30" s="14">
        <v>6.5</v>
      </c>
      <c r="D30" s="10">
        <f>C30*2</f>
        <v>13</v>
      </c>
      <c r="E30" s="11"/>
      <c r="F30" s="19">
        <v>4</v>
      </c>
      <c r="G30" s="19">
        <v>2</v>
      </c>
      <c r="H30" s="14">
        <v>6</v>
      </c>
      <c r="I30" s="10">
        <f>H30*2</f>
        <v>12</v>
      </c>
      <c r="J30" s="12"/>
      <c r="K30" s="19">
        <v>4</v>
      </c>
      <c r="L30" s="19">
        <v>2</v>
      </c>
      <c r="M30" s="14">
        <v>6</v>
      </c>
      <c r="N30" s="10">
        <f>M30*2</f>
        <v>12</v>
      </c>
      <c r="O30" s="12"/>
    </row>
    <row r="31" spans="1:15" ht="15" customHeight="1">
      <c r="A31" s="147"/>
      <c r="B31" s="148"/>
      <c r="C31" s="149"/>
      <c r="D31" s="54">
        <f>SUM(D27:D30)</f>
        <v>38.5</v>
      </c>
      <c r="E31" s="11"/>
      <c r="F31" s="152"/>
      <c r="G31" s="153"/>
      <c r="H31" s="154"/>
      <c r="I31" s="54">
        <f>SUM(I27:I30)</f>
        <v>36</v>
      </c>
      <c r="J31" s="12"/>
      <c r="K31" s="147"/>
      <c r="L31" s="148"/>
      <c r="M31" s="149"/>
      <c r="N31" s="54">
        <f>SUM(N27:N30)</f>
        <v>36</v>
      </c>
      <c r="O31" s="12"/>
    </row>
    <row r="32" spans="1:15" ht="18.75" customHeight="1">
      <c r="A32" s="150"/>
      <c r="B32" s="151"/>
      <c r="C32" s="55">
        <f>SUM(D26+D31)-$D34-$D35</f>
        <v>177.5</v>
      </c>
      <c r="D32" s="56">
        <f>C32*100/290</f>
        <v>61.206896551724135</v>
      </c>
      <c r="E32" s="57"/>
      <c r="F32" s="150"/>
      <c r="G32" s="151"/>
      <c r="H32" s="55">
        <f>SUM(I26+I31)-$D34-$D35</f>
        <v>172.5</v>
      </c>
      <c r="I32" s="56">
        <f>H32*100/290</f>
        <v>59.48275862068966</v>
      </c>
      <c r="J32" s="35"/>
      <c r="K32" s="17"/>
      <c r="L32" s="18"/>
      <c r="M32" s="55">
        <f>SUM(N26+N31)-$D34-$D35</f>
        <v>169.5</v>
      </c>
      <c r="N32" s="56">
        <f>M32*100/290</f>
        <v>58.44827586206897</v>
      </c>
      <c r="O32" s="35"/>
    </row>
    <row r="34" spans="1:13" ht="18.75">
      <c r="A34" s="21" t="s">
        <v>19</v>
      </c>
      <c r="D34" s="22">
        <v>2</v>
      </c>
      <c r="F34" s="21"/>
      <c r="K34" s="60" t="str">
        <f>рез!E21</f>
        <v>E:</v>
      </c>
      <c r="L34" s="52"/>
      <c r="M34" s="52" t="str">
        <f>рез!F21</f>
        <v>Масленнікова Анна</v>
      </c>
    </row>
    <row r="35" spans="1:13" ht="18.75">
      <c r="A35" s="21" t="s">
        <v>20</v>
      </c>
      <c r="D35" s="22">
        <v>0</v>
      </c>
      <c r="E35" s="23"/>
      <c r="F35" s="21"/>
      <c r="J35" s="24"/>
      <c r="K35" s="60" t="str">
        <f>рез!E22</f>
        <v>C:</v>
      </c>
      <c r="L35" s="52"/>
      <c r="M35" s="52" t="str">
        <f>рез!F22</f>
        <v>Козіна Ірина</v>
      </c>
    </row>
    <row r="36" spans="1:15" ht="18.75">
      <c r="A36" s="144" t="s">
        <v>22</v>
      </c>
      <c r="B36" s="145"/>
      <c r="C36" s="146"/>
      <c r="D36" s="58">
        <f>C32+H32+M32</f>
        <v>519.5</v>
      </c>
      <c r="E36" s="25"/>
      <c r="F36" s="26"/>
      <c r="G36" s="26"/>
      <c r="H36" s="25"/>
      <c r="I36" s="27"/>
      <c r="J36" s="27"/>
      <c r="K36" s="60" t="str">
        <f>рез!E23</f>
        <v>M:</v>
      </c>
      <c r="L36" s="52"/>
      <c r="M36" s="52" t="str">
        <f>рез!F23</f>
        <v>Шкіптань Тетяна</v>
      </c>
      <c r="N36" s="27"/>
      <c r="O36" s="26"/>
    </row>
    <row r="37" spans="1:15" ht="15.75">
      <c r="A37" s="144" t="s">
        <v>21</v>
      </c>
      <c r="B37" s="145"/>
      <c r="C37" s="146"/>
      <c r="D37" s="59">
        <f>(D32+I32+N32)/3</f>
        <v>59.71264367816092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ht="12.75">
      <c r="A38" s="29"/>
    </row>
    <row r="39" spans="1:15" ht="30.75" customHeight="1">
      <c r="A39" s="28" t="s">
        <v>23</v>
      </c>
      <c r="D39" s="142" t="str">
        <f>рез!F10</f>
        <v>Swit Melody, 2005, коб., вор., Вестфальська, Sir Bedo-Diamande, 756875, Павелко Алена</v>
      </c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</row>
    <row r="40" spans="1:12" ht="20.25" customHeight="1">
      <c r="A40" s="28" t="s">
        <v>24</v>
      </c>
      <c r="D40" s="142" t="str">
        <f>рез!C10</f>
        <v>Павелко Анастасія</v>
      </c>
      <c r="E40" s="142"/>
      <c r="F40" s="142"/>
      <c r="G40" s="142"/>
      <c r="H40" s="142"/>
      <c r="I40" s="142"/>
      <c r="J40" s="30"/>
      <c r="K40" s="30"/>
      <c r="L40" s="30"/>
    </row>
    <row r="41" spans="1:14" ht="24" customHeight="1">
      <c r="A41" s="28" t="s">
        <v>11</v>
      </c>
      <c r="D41" s="161" t="str">
        <f>рез!G10</f>
        <v>КСК ”Horses of Anastasia”,
м. Днепропетровск</v>
      </c>
      <c r="E41" s="161"/>
      <c r="F41" s="161"/>
      <c r="G41" s="161"/>
      <c r="H41" s="161"/>
      <c r="I41" s="161"/>
      <c r="N41" s="79">
        <f>рез!C5</f>
        <v>41811</v>
      </c>
    </row>
    <row r="42" spans="13:14" ht="18.75">
      <c r="M42" s="155"/>
      <c r="N42" s="156"/>
    </row>
    <row r="43" spans="1:15" ht="39.75" customHeight="1">
      <c r="A43" s="157" t="str">
        <f>рез!A1</f>
        <v>ВІДКРИТІ ВСЕУКРАЇНСЬКІ ЗМАГАННЯ З КІННОГО СПОРТУ (ВИЇЗДКА) ІІ етап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</row>
  </sheetData>
  <sheetProtection/>
  <mergeCells count="19">
    <mergeCell ref="A1:O1"/>
    <mergeCell ref="A2:D2"/>
    <mergeCell ref="F2:I2"/>
    <mergeCell ref="K2:N2"/>
    <mergeCell ref="A26:C26"/>
    <mergeCell ref="F26:H26"/>
    <mergeCell ref="K26:M26"/>
    <mergeCell ref="A31:C31"/>
    <mergeCell ref="F31:H31"/>
    <mergeCell ref="K31:M31"/>
    <mergeCell ref="A32:B32"/>
    <mergeCell ref="F32:G32"/>
    <mergeCell ref="A36:C36"/>
    <mergeCell ref="A37:C37"/>
    <mergeCell ref="D40:I40"/>
    <mergeCell ref="D41:I41"/>
    <mergeCell ref="M42:N42"/>
    <mergeCell ref="A43:O43"/>
    <mergeCell ref="D39:O39"/>
  </mergeCells>
  <printOptions/>
  <pageMargins left="0.7874015748031497" right="0.1968503937007874" top="0.2362204724409449" bottom="0.1968503937007874" header="0.1968503937007874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K43"/>
  <sheetViews>
    <sheetView zoomScalePageLayoutView="0" workbookViewId="0" topLeftCell="A19">
      <selection activeCell="F37" sqref="F37"/>
    </sheetView>
  </sheetViews>
  <sheetFormatPr defaultColWidth="3.8515625" defaultRowHeight="12.75"/>
  <cols>
    <col min="1" max="1" width="3.8515625" style="5" customWidth="1"/>
    <col min="2" max="2" width="2.8515625" style="5" customWidth="1"/>
    <col min="3" max="3" width="8.140625" style="5" customWidth="1"/>
    <col min="4" max="4" width="8.421875" style="5" customWidth="1"/>
    <col min="5" max="5" width="2.00390625" style="20" customWidth="1"/>
    <col min="6" max="6" width="3.8515625" style="5" customWidth="1"/>
    <col min="7" max="7" width="2.8515625" style="5" customWidth="1"/>
    <col min="8" max="8" width="7.7109375" style="5" customWidth="1"/>
    <col min="9" max="9" width="10.00390625" style="5" customWidth="1"/>
    <col min="10" max="10" width="2.00390625" style="20" customWidth="1"/>
    <col min="11" max="11" width="3.8515625" style="5" customWidth="1"/>
    <col min="12" max="12" width="2.8515625" style="5" customWidth="1"/>
    <col min="13" max="13" width="8.7109375" style="5" customWidth="1"/>
    <col min="14" max="14" width="11.28125" style="5" customWidth="1"/>
    <col min="15" max="15" width="2.00390625" style="20" customWidth="1"/>
    <col min="16" max="16384" width="3.8515625" style="5" customWidth="1"/>
  </cols>
  <sheetData>
    <row r="1" spans="1:15" ht="24" customHeight="1">
      <c r="A1" s="143" t="str">
        <f>рез!A3</f>
        <v>Командний Приз /діти/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</row>
    <row r="2" spans="1:37" s="1" customFormat="1" ht="15.75" customHeight="1">
      <c r="A2" s="158" t="str">
        <f>рез!I7</f>
        <v>Е</v>
      </c>
      <c r="B2" s="159"/>
      <c r="C2" s="159"/>
      <c r="D2" s="160"/>
      <c r="E2" s="6"/>
      <c r="F2" s="158" t="str">
        <f>рез!K7</f>
        <v>С</v>
      </c>
      <c r="G2" s="159"/>
      <c r="H2" s="159"/>
      <c r="I2" s="160"/>
      <c r="J2" s="7"/>
      <c r="K2" s="158" t="str">
        <f>рез!M7</f>
        <v>М</v>
      </c>
      <c r="L2" s="159"/>
      <c r="M2" s="159"/>
      <c r="N2" s="160"/>
      <c r="O2" s="7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15" ht="12.75">
      <c r="A3" s="9" t="s">
        <v>0</v>
      </c>
      <c r="B3" s="9"/>
      <c r="C3" s="9"/>
      <c r="D3" s="10"/>
      <c r="E3" s="11"/>
      <c r="F3" s="9" t="s">
        <v>0</v>
      </c>
      <c r="G3" s="9"/>
      <c r="H3" s="9"/>
      <c r="I3" s="10"/>
      <c r="J3" s="12"/>
      <c r="K3" s="9" t="s">
        <v>0</v>
      </c>
      <c r="L3" s="9"/>
      <c r="M3" s="9"/>
      <c r="N3" s="10"/>
      <c r="O3" s="12"/>
    </row>
    <row r="4" spans="1:15" ht="13.5">
      <c r="A4" s="13">
        <v>1</v>
      </c>
      <c r="B4" s="13"/>
      <c r="C4" s="14">
        <v>6.5</v>
      </c>
      <c r="D4" s="10">
        <f>C4</f>
        <v>6.5</v>
      </c>
      <c r="E4" s="11"/>
      <c r="F4" s="13">
        <v>1</v>
      </c>
      <c r="G4" s="13"/>
      <c r="H4" s="14">
        <v>7</v>
      </c>
      <c r="I4" s="10">
        <f>H4</f>
        <v>7</v>
      </c>
      <c r="J4" s="12"/>
      <c r="K4" s="13">
        <v>1</v>
      </c>
      <c r="L4" s="13"/>
      <c r="M4" s="14">
        <v>6</v>
      </c>
      <c r="N4" s="10">
        <f>M4</f>
        <v>6</v>
      </c>
      <c r="O4" s="12"/>
    </row>
    <row r="5" spans="1:15" ht="13.5">
      <c r="A5" s="13">
        <v>2</v>
      </c>
      <c r="B5" s="13"/>
      <c r="C5" s="14">
        <v>6</v>
      </c>
      <c r="D5" s="10">
        <f aca="true" t="shared" si="0" ref="D5:D18">C5</f>
        <v>6</v>
      </c>
      <c r="E5" s="11"/>
      <c r="F5" s="13">
        <v>2</v>
      </c>
      <c r="G5" s="13"/>
      <c r="H5" s="14">
        <v>7</v>
      </c>
      <c r="I5" s="10">
        <f aca="true" t="shared" si="1" ref="I5:I25">H5</f>
        <v>7</v>
      </c>
      <c r="J5" s="12"/>
      <c r="K5" s="13">
        <v>2</v>
      </c>
      <c r="L5" s="13"/>
      <c r="M5" s="14">
        <v>6</v>
      </c>
      <c r="N5" s="10">
        <f aca="true" t="shared" si="2" ref="N5:N25">M5</f>
        <v>6</v>
      </c>
      <c r="O5" s="12"/>
    </row>
    <row r="6" spans="1:15" ht="13.5">
      <c r="A6" s="15">
        <v>3</v>
      </c>
      <c r="B6" s="15"/>
      <c r="C6" s="14">
        <v>6.5</v>
      </c>
      <c r="D6" s="16">
        <f>C6</f>
        <v>6.5</v>
      </c>
      <c r="E6" s="11"/>
      <c r="F6" s="15">
        <v>3</v>
      </c>
      <c r="G6" s="15"/>
      <c r="H6" s="14">
        <v>6.5</v>
      </c>
      <c r="I6" s="16">
        <f>H6</f>
        <v>6.5</v>
      </c>
      <c r="J6" s="12"/>
      <c r="K6" s="15">
        <v>3</v>
      </c>
      <c r="L6" s="15"/>
      <c r="M6" s="14">
        <v>6</v>
      </c>
      <c r="N6" s="16">
        <f>M6</f>
        <v>6</v>
      </c>
      <c r="O6" s="12"/>
    </row>
    <row r="7" spans="1:15" ht="13.5">
      <c r="A7" s="15">
        <v>4</v>
      </c>
      <c r="B7" s="15"/>
      <c r="C7" s="14">
        <v>7</v>
      </c>
      <c r="D7" s="16">
        <f>C7</f>
        <v>7</v>
      </c>
      <c r="E7" s="11"/>
      <c r="F7" s="15">
        <v>4</v>
      </c>
      <c r="G7" s="15"/>
      <c r="H7" s="14">
        <v>6.5</v>
      </c>
      <c r="I7" s="16">
        <f>H7</f>
        <v>6.5</v>
      </c>
      <c r="J7" s="12"/>
      <c r="K7" s="15">
        <v>4</v>
      </c>
      <c r="L7" s="15"/>
      <c r="M7" s="14">
        <v>6.5</v>
      </c>
      <c r="N7" s="16">
        <f>M7</f>
        <v>6.5</v>
      </c>
      <c r="O7" s="12"/>
    </row>
    <row r="8" spans="1:15" ht="13.5">
      <c r="A8" s="13">
        <v>5</v>
      </c>
      <c r="B8" s="13"/>
      <c r="C8" s="14">
        <v>6</v>
      </c>
      <c r="D8" s="16">
        <f t="shared" si="0"/>
        <v>6</v>
      </c>
      <c r="E8" s="11"/>
      <c r="F8" s="13">
        <v>5</v>
      </c>
      <c r="G8" s="13"/>
      <c r="H8" s="14">
        <v>7</v>
      </c>
      <c r="I8" s="10">
        <f t="shared" si="1"/>
        <v>7</v>
      </c>
      <c r="J8" s="12"/>
      <c r="K8" s="13">
        <v>5</v>
      </c>
      <c r="L8" s="13"/>
      <c r="M8" s="14">
        <v>6</v>
      </c>
      <c r="N8" s="10">
        <f t="shared" si="2"/>
        <v>6</v>
      </c>
      <c r="O8" s="12"/>
    </row>
    <row r="9" spans="1:15" ht="13.5">
      <c r="A9" s="13">
        <v>6</v>
      </c>
      <c r="B9" s="13"/>
      <c r="C9" s="14">
        <v>6.5</v>
      </c>
      <c r="D9" s="16">
        <f t="shared" si="0"/>
        <v>6.5</v>
      </c>
      <c r="E9" s="11"/>
      <c r="F9" s="13">
        <v>6</v>
      </c>
      <c r="G9" s="13"/>
      <c r="H9" s="14">
        <v>6.5</v>
      </c>
      <c r="I9" s="10">
        <f t="shared" si="1"/>
        <v>6.5</v>
      </c>
      <c r="J9" s="12"/>
      <c r="K9" s="13">
        <v>6</v>
      </c>
      <c r="L9" s="13"/>
      <c r="M9" s="14">
        <v>6.5</v>
      </c>
      <c r="N9" s="10">
        <f t="shared" si="2"/>
        <v>6.5</v>
      </c>
      <c r="O9" s="12"/>
    </row>
    <row r="10" spans="1:15" ht="13.5">
      <c r="A10" s="13">
        <v>7</v>
      </c>
      <c r="B10" s="13"/>
      <c r="C10" s="14">
        <v>6.5</v>
      </c>
      <c r="D10" s="16">
        <f t="shared" si="0"/>
        <v>6.5</v>
      </c>
      <c r="E10" s="11"/>
      <c r="F10" s="13">
        <v>7</v>
      </c>
      <c r="G10" s="13"/>
      <c r="H10" s="14">
        <v>6</v>
      </c>
      <c r="I10" s="10">
        <f t="shared" si="1"/>
        <v>6</v>
      </c>
      <c r="J10" s="12"/>
      <c r="K10" s="13">
        <v>7</v>
      </c>
      <c r="L10" s="13"/>
      <c r="M10" s="14">
        <v>6.5</v>
      </c>
      <c r="N10" s="10">
        <f t="shared" si="2"/>
        <v>6.5</v>
      </c>
      <c r="O10" s="12"/>
    </row>
    <row r="11" spans="1:15" ht="13.5">
      <c r="A11" s="15">
        <v>8</v>
      </c>
      <c r="B11" s="31"/>
      <c r="C11" s="14">
        <v>7</v>
      </c>
      <c r="D11" s="16">
        <f>C11</f>
        <v>7</v>
      </c>
      <c r="E11" s="11"/>
      <c r="F11" s="15">
        <v>8</v>
      </c>
      <c r="G11" s="15"/>
      <c r="H11" s="14">
        <v>7</v>
      </c>
      <c r="I11" s="16">
        <f>H11</f>
        <v>7</v>
      </c>
      <c r="J11" s="12"/>
      <c r="K11" s="15">
        <v>8</v>
      </c>
      <c r="L11" s="15"/>
      <c r="M11" s="14">
        <v>6.5</v>
      </c>
      <c r="N11" s="16">
        <f>M11</f>
        <v>6.5</v>
      </c>
      <c r="O11" s="12"/>
    </row>
    <row r="12" spans="1:15" ht="13.5">
      <c r="A12" s="13">
        <v>9</v>
      </c>
      <c r="B12" s="13"/>
      <c r="C12" s="14">
        <v>6</v>
      </c>
      <c r="D12" s="16">
        <f t="shared" si="0"/>
        <v>6</v>
      </c>
      <c r="E12" s="11"/>
      <c r="F12" s="13">
        <v>9</v>
      </c>
      <c r="G12" s="13"/>
      <c r="H12" s="14">
        <v>6.5</v>
      </c>
      <c r="I12" s="10">
        <f t="shared" si="1"/>
        <v>6.5</v>
      </c>
      <c r="J12" s="12"/>
      <c r="K12" s="13">
        <v>9</v>
      </c>
      <c r="L12" s="13"/>
      <c r="M12" s="14">
        <v>5.5</v>
      </c>
      <c r="N12" s="10">
        <f t="shared" si="2"/>
        <v>5.5</v>
      </c>
      <c r="O12" s="12"/>
    </row>
    <row r="13" spans="1:15" ht="13.5">
      <c r="A13" s="13">
        <v>10</v>
      </c>
      <c r="B13" s="13"/>
      <c r="C13" s="14">
        <v>6.5</v>
      </c>
      <c r="D13" s="10">
        <f>C13</f>
        <v>6.5</v>
      </c>
      <c r="E13" s="11"/>
      <c r="F13" s="13">
        <v>10</v>
      </c>
      <c r="G13" s="13"/>
      <c r="H13" s="14">
        <v>6.5</v>
      </c>
      <c r="I13" s="10">
        <f>H13</f>
        <v>6.5</v>
      </c>
      <c r="J13" s="11"/>
      <c r="K13" s="13">
        <v>10</v>
      </c>
      <c r="L13" s="13"/>
      <c r="M13" s="14">
        <v>6</v>
      </c>
      <c r="N13" s="10">
        <f>M13</f>
        <v>6</v>
      </c>
      <c r="O13" s="11"/>
    </row>
    <row r="14" spans="1:15" ht="13.5">
      <c r="A14" s="15">
        <v>11</v>
      </c>
      <c r="B14" s="15"/>
      <c r="C14" s="14">
        <v>7</v>
      </c>
      <c r="D14" s="16">
        <f>C14</f>
        <v>7</v>
      </c>
      <c r="E14" s="11"/>
      <c r="F14" s="15">
        <v>11</v>
      </c>
      <c r="G14" s="15"/>
      <c r="H14" s="14">
        <v>7</v>
      </c>
      <c r="I14" s="16">
        <f>H14</f>
        <v>7</v>
      </c>
      <c r="J14" s="11"/>
      <c r="K14" s="15">
        <v>11</v>
      </c>
      <c r="L14" s="15"/>
      <c r="M14" s="14">
        <v>6</v>
      </c>
      <c r="N14" s="16">
        <f>M14</f>
        <v>6</v>
      </c>
      <c r="O14" s="11"/>
    </row>
    <row r="15" spans="1:15" ht="13.5">
      <c r="A15" s="15">
        <v>12</v>
      </c>
      <c r="B15" s="15"/>
      <c r="C15" s="14">
        <v>6.5</v>
      </c>
      <c r="D15" s="16">
        <f>C15</f>
        <v>6.5</v>
      </c>
      <c r="E15" s="11"/>
      <c r="F15" s="15">
        <v>12</v>
      </c>
      <c r="G15" s="15"/>
      <c r="H15" s="14">
        <v>6.5</v>
      </c>
      <c r="I15" s="16">
        <f>H15</f>
        <v>6.5</v>
      </c>
      <c r="J15" s="11"/>
      <c r="K15" s="15">
        <v>12</v>
      </c>
      <c r="L15" s="15"/>
      <c r="M15" s="14">
        <v>6.5</v>
      </c>
      <c r="N15" s="16">
        <f>M15</f>
        <v>6.5</v>
      </c>
      <c r="O15" s="11"/>
    </row>
    <row r="16" spans="1:15" ht="13.5">
      <c r="A16" s="13">
        <v>13</v>
      </c>
      <c r="B16" s="13"/>
      <c r="C16" s="14">
        <v>7</v>
      </c>
      <c r="D16" s="10">
        <f t="shared" si="0"/>
        <v>7</v>
      </c>
      <c r="E16" s="11"/>
      <c r="F16" s="13">
        <v>13</v>
      </c>
      <c r="G16" s="13"/>
      <c r="H16" s="14">
        <v>7</v>
      </c>
      <c r="I16" s="10">
        <f t="shared" si="1"/>
        <v>7</v>
      </c>
      <c r="J16" s="11"/>
      <c r="K16" s="13">
        <v>13</v>
      </c>
      <c r="L16" s="13"/>
      <c r="M16" s="14">
        <v>7</v>
      </c>
      <c r="N16" s="16">
        <f t="shared" si="2"/>
        <v>7</v>
      </c>
      <c r="O16" s="11"/>
    </row>
    <row r="17" spans="1:15" ht="13.5">
      <c r="A17" s="15">
        <v>14</v>
      </c>
      <c r="B17" s="15"/>
      <c r="C17" s="14">
        <v>6</v>
      </c>
      <c r="D17" s="16">
        <f>C17</f>
        <v>6</v>
      </c>
      <c r="E17" s="11"/>
      <c r="F17" s="15">
        <v>14</v>
      </c>
      <c r="G17" s="15"/>
      <c r="H17" s="14">
        <v>7</v>
      </c>
      <c r="I17" s="16">
        <f>H17</f>
        <v>7</v>
      </c>
      <c r="J17" s="11"/>
      <c r="K17" s="15">
        <v>14</v>
      </c>
      <c r="L17" s="15"/>
      <c r="M17" s="14">
        <v>6</v>
      </c>
      <c r="N17" s="16">
        <f>M17</f>
        <v>6</v>
      </c>
      <c r="O17" s="11"/>
    </row>
    <row r="18" spans="1:15" ht="13.5">
      <c r="A18" s="13">
        <v>15</v>
      </c>
      <c r="B18" s="13"/>
      <c r="C18" s="14">
        <v>7</v>
      </c>
      <c r="D18" s="10">
        <f t="shared" si="0"/>
        <v>7</v>
      </c>
      <c r="E18" s="11"/>
      <c r="F18" s="13">
        <v>15</v>
      </c>
      <c r="G18" s="13"/>
      <c r="H18" s="14">
        <v>6.5</v>
      </c>
      <c r="I18" s="10">
        <f t="shared" si="1"/>
        <v>6.5</v>
      </c>
      <c r="J18" s="11"/>
      <c r="K18" s="13">
        <v>15</v>
      </c>
      <c r="L18" s="13"/>
      <c r="M18" s="14">
        <v>6.5</v>
      </c>
      <c r="N18" s="10">
        <f t="shared" si="2"/>
        <v>6.5</v>
      </c>
      <c r="O18" s="11"/>
    </row>
    <row r="19" spans="1:15" ht="13.5">
      <c r="A19" s="13">
        <v>16</v>
      </c>
      <c r="B19" s="13"/>
      <c r="C19" s="14">
        <v>6.5</v>
      </c>
      <c r="D19" s="10">
        <f>C19</f>
        <v>6.5</v>
      </c>
      <c r="E19" s="11"/>
      <c r="F19" s="32">
        <v>16</v>
      </c>
      <c r="G19" s="13"/>
      <c r="H19" s="14">
        <v>7</v>
      </c>
      <c r="I19" s="10">
        <f t="shared" si="1"/>
        <v>7</v>
      </c>
      <c r="J19" s="11"/>
      <c r="K19" s="13">
        <v>16</v>
      </c>
      <c r="L19" s="13"/>
      <c r="M19" s="14">
        <v>7</v>
      </c>
      <c r="N19" s="10">
        <f t="shared" si="2"/>
        <v>7</v>
      </c>
      <c r="O19" s="11"/>
    </row>
    <row r="20" spans="1:15" ht="13.5">
      <c r="A20" s="15">
        <v>17</v>
      </c>
      <c r="B20" s="13"/>
      <c r="C20" s="14">
        <v>7</v>
      </c>
      <c r="D20" s="10">
        <f aca="true" t="shared" si="3" ref="D20:D25">C20</f>
        <v>7</v>
      </c>
      <c r="E20" s="11"/>
      <c r="F20" s="33">
        <v>17</v>
      </c>
      <c r="G20" s="13"/>
      <c r="H20" s="14">
        <v>6.5</v>
      </c>
      <c r="I20" s="10">
        <f t="shared" si="1"/>
        <v>6.5</v>
      </c>
      <c r="J20" s="12"/>
      <c r="K20" s="15">
        <v>17</v>
      </c>
      <c r="L20" s="13"/>
      <c r="M20" s="14">
        <v>6</v>
      </c>
      <c r="N20" s="10">
        <f t="shared" si="2"/>
        <v>6</v>
      </c>
      <c r="O20" s="12"/>
    </row>
    <row r="21" spans="1:15" ht="13.5">
      <c r="A21" s="13">
        <v>18</v>
      </c>
      <c r="B21" s="13"/>
      <c r="C21" s="14">
        <v>7</v>
      </c>
      <c r="D21" s="10">
        <f t="shared" si="3"/>
        <v>7</v>
      </c>
      <c r="E21" s="11"/>
      <c r="F21" s="32">
        <v>18</v>
      </c>
      <c r="G21" s="13"/>
      <c r="H21" s="14">
        <v>6.5</v>
      </c>
      <c r="I21" s="10">
        <f t="shared" si="1"/>
        <v>6.5</v>
      </c>
      <c r="J21" s="12"/>
      <c r="K21" s="13">
        <v>18</v>
      </c>
      <c r="L21" s="13"/>
      <c r="M21" s="14">
        <v>5.5</v>
      </c>
      <c r="N21" s="10">
        <f t="shared" si="2"/>
        <v>5.5</v>
      </c>
      <c r="O21" s="12"/>
    </row>
    <row r="22" spans="1:15" ht="13.5">
      <c r="A22" s="34">
        <v>19</v>
      </c>
      <c r="B22" s="34">
        <v>2</v>
      </c>
      <c r="C22" s="77">
        <v>6.5</v>
      </c>
      <c r="D22" s="35">
        <f>C22*B22</f>
        <v>13</v>
      </c>
      <c r="E22" s="11"/>
      <c r="F22" s="36">
        <v>19</v>
      </c>
      <c r="G22" s="34">
        <v>2</v>
      </c>
      <c r="H22" s="77">
        <v>7</v>
      </c>
      <c r="I22" s="35">
        <f>H22*G22</f>
        <v>14</v>
      </c>
      <c r="J22" s="12"/>
      <c r="K22" s="34">
        <v>19</v>
      </c>
      <c r="L22" s="34">
        <v>2</v>
      </c>
      <c r="M22" s="77">
        <v>6</v>
      </c>
      <c r="N22" s="35">
        <f>M22*L22</f>
        <v>12</v>
      </c>
      <c r="O22" s="12"/>
    </row>
    <row r="23" spans="1:15" ht="13.5">
      <c r="A23" s="15">
        <v>20</v>
      </c>
      <c r="B23" s="13"/>
      <c r="C23" s="14">
        <v>6.5</v>
      </c>
      <c r="D23" s="10">
        <f t="shared" si="3"/>
        <v>6.5</v>
      </c>
      <c r="E23" s="11"/>
      <c r="F23" s="33">
        <v>20</v>
      </c>
      <c r="G23" s="13"/>
      <c r="H23" s="14">
        <v>6.5</v>
      </c>
      <c r="I23" s="10">
        <f t="shared" si="1"/>
        <v>6.5</v>
      </c>
      <c r="J23" s="12"/>
      <c r="K23" s="15">
        <v>20</v>
      </c>
      <c r="L23" s="13"/>
      <c r="M23" s="14">
        <v>5.5</v>
      </c>
      <c r="N23" s="10">
        <f t="shared" si="2"/>
        <v>5.5</v>
      </c>
      <c r="O23" s="12"/>
    </row>
    <row r="24" spans="1:15" ht="13.5">
      <c r="A24" s="13">
        <v>21</v>
      </c>
      <c r="B24" s="13"/>
      <c r="C24" s="14">
        <v>6.5</v>
      </c>
      <c r="D24" s="10">
        <f t="shared" si="3"/>
        <v>6.5</v>
      </c>
      <c r="E24" s="11"/>
      <c r="F24" s="32">
        <v>21</v>
      </c>
      <c r="G24" s="13"/>
      <c r="H24" s="14">
        <v>6.5</v>
      </c>
      <c r="I24" s="10">
        <f t="shared" si="1"/>
        <v>6.5</v>
      </c>
      <c r="J24" s="12"/>
      <c r="K24" s="13">
        <v>21</v>
      </c>
      <c r="L24" s="13"/>
      <c r="M24" s="14">
        <v>6</v>
      </c>
      <c r="N24" s="10">
        <f t="shared" si="2"/>
        <v>6</v>
      </c>
      <c r="O24" s="12"/>
    </row>
    <row r="25" spans="1:15" ht="13.5">
      <c r="A25" s="13">
        <v>22</v>
      </c>
      <c r="B25" s="13"/>
      <c r="C25" s="14">
        <v>6</v>
      </c>
      <c r="D25" s="10">
        <f t="shared" si="3"/>
        <v>6</v>
      </c>
      <c r="E25" s="11"/>
      <c r="F25" s="32">
        <v>22</v>
      </c>
      <c r="G25" s="13"/>
      <c r="H25" s="14">
        <v>7</v>
      </c>
      <c r="I25" s="10">
        <f t="shared" si="1"/>
        <v>7</v>
      </c>
      <c r="J25" s="12"/>
      <c r="K25" s="13">
        <v>22</v>
      </c>
      <c r="L25" s="13"/>
      <c r="M25" s="14">
        <v>7</v>
      </c>
      <c r="N25" s="10">
        <f t="shared" si="2"/>
        <v>7</v>
      </c>
      <c r="O25" s="12"/>
    </row>
    <row r="26" spans="1:15" ht="18" customHeight="1">
      <c r="A26" s="147"/>
      <c r="B26" s="148"/>
      <c r="C26" s="149"/>
      <c r="D26" s="53">
        <f>SUM(D4:D25)</f>
        <v>150.5</v>
      </c>
      <c r="E26" s="11"/>
      <c r="F26" s="147"/>
      <c r="G26" s="148"/>
      <c r="H26" s="149"/>
      <c r="I26" s="53">
        <f>SUM(I4:I25)</f>
        <v>154.5</v>
      </c>
      <c r="J26" s="12"/>
      <c r="K26" s="147"/>
      <c r="L26" s="148"/>
      <c r="M26" s="149"/>
      <c r="N26" s="53">
        <f>SUM(N4:N25)</f>
        <v>142.5</v>
      </c>
      <c r="O26" s="12"/>
    </row>
    <row r="27" spans="1:15" ht="15">
      <c r="A27" s="19">
        <v>1</v>
      </c>
      <c r="B27" s="19">
        <v>1</v>
      </c>
      <c r="C27" s="14">
        <v>6</v>
      </c>
      <c r="D27" s="10">
        <f>C27</f>
        <v>6</v>
      </c>
      <c r="E27" s="11"/>
      <c r="F27" s="19">
        <v>1</v>
      </c>
      <c r="G27" s="19">
        <v>1</v>
      </c>
      <c r="H27" s="14">
        <v>7</v>
      </c>
      <c r="I27" s="10">
        <f>H27</f>
        <v>7</v>
      </c>
      <c r="J27" s="12"/>
      <c r="K27" s="19">
        <v>1</v>
      </c>
      <c r="L27" s="19">
        <v>1</v>
      </c>
      <c r="M27" s="14">
        <v>5.5</v>
      </c>
      <c r="N27" s="10">
        <f>M27</f>
        <v>5.5</v>
      </c>
      <c r="O27" s="12"/>
    </row>
    <row r="28" spans="1:15" ht="15">
      <c r="A28" s="19">
        <v>2</v>
      </c>
      <c r="B28" s="19">
        <v>1</v>
      </c>
      <c r="C28" s="14">
        <v>6</v>
      </c>
      <c r="D28" s="10">
        <f>C28</f>
        <v>6</v>
      </c>
      <c r="E28" s="11"/>
      <c r="F28" s="19">
        <v>2</v>
      </c>
      <c r="G28" s="19">
        <v>1</v>
      </c>
      <c r="H28" s="14">
        <v>6.5</v>
      </c>
      <c r="I28" s="10">
        <f>H28</f>
        <v>6.5</v>
      </c>
      <c r="J28" s="12"/>
      <c r="K28" s="19">
        <v>2</v>
      </c>
      <c r="L28" s="19">
        <v>1</v>
      </c>
      <c r="M28" s="14">
        <v>6</v>
      </c>
      <c r="N28" s="10">
        <f>M28</f>
        <v>6</v>
      </c>
      <c r="O28" s="12"/>
    </row>
    <row r="29" spans="1:15" ht="15">
      <c r="A29" s="19">
        <v>3</v>
      </c>
      <c r="B29" s="19">
        <v>2</v>
      </c>
      <c r="C29" s="14">
        <v>6.5</v>
      </c>
      <c r="D29" s="10">
        <f>C29*2</f>
        <v>13</v>
      </c>
      <c r="E29" s="11"/>
      <c r="F29" s="19">
        <v>3</v>
      </c>
      <c r="G29" s="19">
        <v>2</v>
      </c>
      <c r="H29" s="14">
        <v>7</v>
      </c>
      <c r="I29" s="10">
        <f>H29*2</f>
        <v>14</v>
      </c>
      <c r="J29" s="12"/>
      <c r="K29" s="19">
        <v>3</v>
      </c>
      <c r="L29" s="19">
        <v>2</v>
      </c>
      <c r="M29" s="14">
        <v>6.5</v>
      </c>
      <c r="N29" s="10">
        <f>M29*2</f>
        <v>13</v>
      </c>
      <c r="O29" s="12"/>
    </row>
    <row r="30" spans="1:15" ht="15">
      <c r="A30" s="19">
        <v>4</v>
      </c>
      <c r="B30" s="19">
        <v>2</v>
      </c>
      <c r="C30" s="14">
        <v>8</v>
      </c>
      <c r="D30" s="10">
        <f>C30*2</f>
        <v>16</v>
      </c>
      <c r="E30" s="11"/>
      <c r="F30" s="19">
        <v>4</v>
      </c>
      <c r="G30" s="19">
        <v>2</v>
      </c>
      <c r="H30" s="14">
        <v>7</v>
      </c>
      <c r="I30" s="10">
        <f>H30*2</f>
        <v>14</v>
      </c>
      <c r="J30" s="12"/>
      <c r="K30" s="19">
        <v>4</v>
      </c>
      <c r="L30" s="19">
        <v>2</v>
      </c>
      <c r="M30" s="14">
        <v>7</v>
      </c>
      <c r="N30" s="10">
        <f>M30*2</f>
        <v>14</v>
      </c>
      <c r="O30" s="12"/>
    </row>
    <row r="31" spans="1:15" ht="15" customHeight="1">
      <c r="A31" s="147"/>
      <c r="B31" s="148"/>
      <c r="C31" s="149"/>
      <c r="D31" s="54">
        <f>SUM(D27:D30)</f>
        <v>41</v>
      </c>
      <c r="E31" s="11"/>
      <c r="F31" s="152"/>
      <c r="G31" s="153"/>
      <c r="H31" s="154"/>
      <c r="I31" s="54">
        <f>SUM(I27:I30)</f>
        <v>41.5</v>
      </c>
      <c r="J31" s="12"/>
      <c r="K31" s="147"/>
      <c r="L31" s="148"/>
      <c r="M31" s="149"/>
      <c r="N31" s="54">
        <f>SUM(N27:N30)</f>
        <v>38.5</v>
      </c>
      <c r="O31" s="12"/>
    </row>
    <row r="32" spans="1:15" ht="18.75" customHeight="1">
      <c r="A32" s="150"/>
      <c r="B32" s="151"/>
      <c r="C32" s="55">
        <f>SUM(D26+D31)-$D34-$D35</f>
        <v>191.5</v>
      </c>
      <c r="D32" s="56">
        <f>C32*100/290</f>
        <v>66.03448275862068</v>
      </c>
      <c r="E32" s="57"/>
      <c r="F32" s="150"/>
      <c r="G32" s="151"/>
      <c r="H32" s="55">
        <f>SUM(I26+I31)-$D34-$D35</f>
        <v>196</v>
      </c>
      <c r="I32" s="56">
        <f>H32*100/290</f>
        <v>67.58620689655173</v>
      </c>
      <c r="J32" s="35"/>
      <c r="K32" s="17"/>
      <c r="L32" s="18"/>
      <c r="M32" s="55">
        <f>SUM(N26+N31)-$D34-$D35</f>
        <v>181</v>
      </c>
      <c r="N32" s="56">
        <f>M32*100/290</f>
        <v>62.41379310344828</v>
      </c>
      <c r="O32" s="35"/>
    </row>
    <row r="34" spans="1:13" ht="18.75">
      <c r="A34" s="21" t="s">
        <v>19</v>
      </c>
      <c r="D34" s="22">
        <v>0</v>
      </c>
      <c r="F34" s="21"/>
      <c r="K34" s="60" t="str">
        <f>рез!E21</f>
        <v>E:</v>
      </c>
      <c r="L34" s="52"/>
      <c r="M34" s="52" t="str">
        <f>рез!F21</f>
        <v>Масленнікова Анна</v>
      </c>
    </row>
    <row r="35" spans="1:13" ht="18.75">
      <c r="A35" s="21" t="s">
        <v>20</v>
      </c>
      <c r="D35" s="22">
        <v>0</v>
      </c>
      <c r="E35" s="23"/>
      <c r="F35" s="21"/>
      <c r="J35" s="24"/>
      <c r="K35" s="60" t="str">
        <f>рез!E22</f>
        <v>C:</v>
      </c>
      <c r="L35" s="52"/>
      <c r="M35" s="52" t="str">
        <f>рез!F22</f>
        <v>Козіна Ірина</v>
      </c>
    </row>
    <row r="36" spans="1:15" ht="18.75">
      <c r="A36" s="144" t="s">
        <v>22</v>
      </c>
      <c r="B36" s="145"/>
      <c r="C36" s="146"/>
      <c r="D36" s="58">
        <f>C32+H32+M32</f>
        <v>568.5</v>
      </c>
      <c r="E36" s="25"/>
      <c r="F36" s="26"/>
      <c r="G36" s="26"/>
      <c r="H36" s="25"/>
      <c r="I36" s="27"/>
      <c r="J36" s="27"/>
      <c r="K36" s="60" t="str">
        <f>рез!E23</f>
        <v>M:</v>
      </c>
      <c r="L36" s="52"/>
      <c r="M36" s="52" t="str">
        <f>рез!F23</f>
        <v>Шкіптань Тетяна</v>
      </c>
      <c r="N36" s="27"/>
      <c r="O36" s="26"/>
    </row>
    <row r="37" spans="1:15" ht="15.75">
      <c r="A37" s="144" t="s">
        <v>21</v>
      </c>
      <c r="B37" s="145"/>
      <c r="C37" s="146"/>
      <c r="D37" s="59">
        <f>(D32+I32+N32)/3</f>
        <v>65.3448275862069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ht="12.75">
      <c r="A38" s="29"/>
    </row>
    <row r="39" spans="1:15" ht="30.75" customHeight="1">
      <c r="A39" s="28" t="s">
        <v>23</v>
      </c>
      <c r="D39" s="142" t="str">
        <f>рез!F11</f>
        <v>Іхол, 1995, жер., т.-гн., УВП, Horey-Iriska, 700244, Куз`янц Олена</v>
      </c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</row>
    <row r="40" spans="1:12" ht="20.25" customHeight="1">
      <c r="A40" s="28" t="s">
        <v>24</v>
      </c>
      <c r="D40" s="142" t="str">
        <f>рез!C11</f>
        <v>Потієнко Олександра</v>
      </c>
      <c r="E40" s="142"/>
      <c r="F40" s="142"/>
      <c r="G40" s="142"/>
      <c r="H40" s="142"/>
      <c r="I40" s="142"/>
      <c r="J40" s="30"/>
      <c r="K40" s="30"/>
      <c r="L40" s="30"/>
    </row>
    <row r="41" spans="1:14" ht="24" customHeight="1">
      <c r="A41" s="28" t="s">
        <v>11</v>
      </c>
      <c r="D41" s="161" t="str">
        <f>рез!G11</f>
        <v>КСК "Кінний острів", Київська обл.</v>
      </c>
      <c r="E41" s="161"/>
      <c r="F41" s="161"/>
      <c r="G41" s="161"/>
      <c r="H41" s="161"/>
      <c r="I41" s="161"/>
      <c r="N41" s="79">
        <f>рез!C5</f>
        <v>41811</v>
      </c>
    </row>
    <row r="42" spans="13:14" ht="18.75">
      <c r="M42" s="155"/>
      <c r="N42" s="156"/>
    </row>
    <row r="43" spans="1:15" ht="39.75" customHeight="1">
      <c r="A43" s="157" t="str">
        <f>рез!A1</f>
        <v>ВІДКРИТІ ВСЕУКРАЇНСЬКІ ЗМАГАННЯ З КІННОГО СПОРТУ (ВИЇЗДКА) ІІ етап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</row>
  </sheetData>
  <sheetProtection/>
  <mergeCells count="19">
    <mergeCell ref="A1:O1"/>
    <mergeCell ref="A2:D2"/>
    <mergeCell ref="F2:I2"/>
    <mergeCell ref="K2:N2"/>
    <mergeCell ref="A26:C26"/>
    <mergeCell ref="F26:H26"/>
    <mergeCell ref="K26:M26"/>
    <mergeCell ref="A31:C31"/>
    <mergeCell ref="F31:H31"/>
    <mergeCell ref="K31:M31"/>
    <mergeCell ref="A32:B32"/>
    <mergeCell ref="F32:G32"/>
    <mergeCell ref="A36:C36"/>
    <mergeCell ref="A37:C37"/>
    <mergeCell ref="D40:I40"/>
    <mergeCell ref="D41:I41"/>
    <mergeCell ref="M42:N42"/>
    <mergeCell ref="A43:O43"/>
    <mergeCell ref="D39:O39"/>
  </mergeCells>
  <printOptions/>
  <pageMargins left="0.7874015748031497" right="0.1968503937007874" top="0.2362204724409449" bottom="0.1968503937007874" header="0.1968503937007874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AK43"/>
  <sheetViews>
    <sheetView zoomScalePageLayoutView="0" workbookViewId="0" topLeftCell="A22">
      <selection activeCell="D39" sqref="D39:O39"/>
    </sheetView>
  </sheetViews>
  <sheetFormatPr defaultColWidth="3.8515625" defaultRowHeight="12.75"/>
  <cols>
    <col min="1" max="1" width="3.8515625" style="5" customWidth="1"/>
    <col min="2" max="2" width="2.8515625" style="5" customWidth="1"/>
    <col min="3" max="3" width="8.140625" style="5" customWidth="1"/>
    <col min="4" max="4" width="8.421875" style="5" customWidth="1"/>
    <col min="5" max="5" width="2.00390625" style="20" customWidth="1"/>
    <col min="6" max="6" width="3.8515625" style="5" customWidth="1"/>
    <col min="7" max="7" width="2.8515625" style="5" customWidth="1"/>
    <col min="8" max="8" width="7.7109375" style="5" customWidth="1"/>
    <col min="9" max="9" width="10.00390625" style="5" customWidth="1"/>
    <col min="10" max="10" width="2.00390625" style="20" customWidth="1"/>
    <col min="11" max="11" width="3.8515625" style="5" customWidth="1"/>
    <col min="12" max="12" width="2.8515625" style="5" customWidth="1"/>
    <col min="13" max="13" width="8.7109375" style="5" customWidth="1"/>
    <col min="14" max="14" width="11.28125" style="5" customWidth="1"/>
    <col min="15" max="15" width="2.00390625" style="20" customWidth="1"/>
    <col min="16" max="16384" width="3.8515625" style="5" customWidth="1"/>
  </cols>
  <sheetData>
    <row r="1" spans="1:15" ht="24" customHeight="1">
      <c r="A1" s="143" t="str">
        <f>рез!A3</f>
        <v>Командний Приз /діти/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</row>
    <row r="2" spans="1:37" s="1" customFormat="1" ht="15.75" customHeight="1">
      <c r="A2" s="158" t="str">
        <f>рез!I7</f>
        <v>Е</v>
      </c>
      <c r="B2" s="159"/>
      <c r="C2" s="159"/>
      <c r="D2" s="160"/>
      <c r="E2" s="6"/>
      <c r="F2" s="158" t="str">
        <f>рез!K7</f>
        <v>С</v>
      </c>
      <c r="G2" s="159"/>
      <c r="H2" s="159"/>
      <c r="I2" s="160"/>
      <c r="J2" s="7"/>
      <c r="K2" s="158" t="str">
        <f>рез!M7</f>
        <v>М</v>
      </c>
      <c r="L2" s="159"/>
      <c r="M2" s="159"/>
      <c r="N2" s="160"/>
      <c r="O2" s="7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15" ht="12.75">
      <c r="A3" s="9" t="s">
        <v>0</v>
      </c>
      <c r="B3" s="9"/>
      <c r="C3" s="9"/>
      <c r="D3" s="10"/>
      <c r="E3" s="11"/>
      <c r="F3" s="9" t="s">
        <v>0</v>
      </c>
      <c r="G3" s="9"/>
      <c r="H3" s="9"/>
      <c r="I3" s="10"/>
      <c r="J3" s="12"/>
      <c r="K3" s="9" t="s">
        <v>0</v>
      </c>
      <c r="L3" s="9"/>
      <c r="M3" s="9"/>
      <c r="N3" s="10"/>
      <c r="O3" s="12"/>
    </row>
    <row r="4" spans="1:15" ht="13.5">
      <c r="A4" s="13">
        <v>1</v>
      </c>
      <c r="B4" s="13"/>
      <c r="C4" s="14">
        <v>6.5</v>
      </c>
      <c r="D4" s="10">
        <f>C4</f>
        <v>6.5</v>
      </c>
      <c r="E4" s="11"/>
      <c r="F4" s="13">
        <v>1</v>
      </c>
      <c r="G4" s="13"/>
      <c r="H4" s="14">
        <v>6.5</v>
      </c>
      <c r="I4" s="10">
        <f>H4</f>
        <v>6.5</v>
      </c>
      <c r="J4" s="12"/>
      <c r="K4" s="13">
        <v>1</v>
      </c>
      <c r="L4" s="13"/>
      <c r="M4" s="14">
        <v>6</v>
      </c>
      <c r="N4" s="10">
        <f>M4</f>
        <v>6</v>
      </c>
      <c r="O4" s="12"/>
    </row>
    <row r="5" spans="1:15" ht="13.5">
      <c r="A5" s="13">
        <v>2</v>
      </c>
      <c r="B5" s="13"/>
      <c r="C5" s="14">
        <v>6.5</v>
      </c>
      <c r="D5" s="10">
        <f aca="true" t="shared" si="0" ref="D5:D18">C5</f>
        <v>6.5</v>
      </c>
      <c r="E5" s="11"/>
      <c r="F5" s="13">
        <v>2</v>
      </c>
      <c r="G5" s="13"/>
      <c r="H5" s="14">
        <v>6.5</v>
      </c>
      <c r="I5" s="10">
        <f aca="true" t="shared" si="1" ref="I5:I25">H5</f>
        <v>6.5</v>
      </c>
      <c r="J5" s="12"/>
      <c r="K5" s="13">
        <v>2</v>
      </c>
      <c r="L5" s="13"/>
      <c r="M5" s="14">
        <v>6</v>
      </c>
      <c r="N5" s="10">
        <f aca="true" t="shared" si="2" ref="N5:N25">M5</f>
        <v>6</v>
      </c>
      <c r="O5" s="12"/>
    </row>
    <row r="6" spans="1:15" ht="13.5">
      <c r="A6" s="15">
        <v>3</v>
      </c>
      <c r="B6" s="15"/>
      <c r="C6" s="14">
        <v>6</v>
      </c>
      <c r="D6" s="16">
        <f>C6</f>
        <v>6</v>
      </c>
      <c r="E6" s="11"/>
      <c r="F6" s="15">
        <v>3</v>
      </c>
      <c r="G6" s="15"/>
      <c r="H6" s="14">
        <v>6</v>
      </c>
      <c r="I6" s="16">
        <f>H6</f>
        <v>6</v>
      </c>
      <c r="J6" s="12"/>
      <c r="K6" s="15">
        <v>3</v>
      </c>
      <c r="L6" s="15"/>
      <c r="M6" s="14">
        <v>6</v>
      </c>
      <c r="N6" s="16">
        <f>M6</f>
        <v>6</v>
      </c>
      <c r="O6" s="12"/>
    </row>
    <row r="7" spans="1:15" ht="13.5">
      <c r="A7" s="15">
        <v>4</v>
      </c>
      <c r="B7" s="15"/>
      <c r="C7" s="14">
        <v>6</v>
      </c>
      <c r="D7" s="16">
        <f>C7</f>
        <v>6</v>
      </c>
      <c r="E7" s="11"/>
      <c r="F7" s="15">
        <v>4</v>
      </c>
      <c r="G7" s="15"/>
      <c r="H7" s="14">
        <v>6</v>
      </c>
      <c r="I7" s="16">
        <f>H7</f>
        <v>6</v>
      </c>
      <c r="J7" s="12"/>
      <c r="K7" s="15">
        <v>4</v>
      </c>
      <c r="L7" s="15"/>
      <c r="M7" s="14">
        <v>6</v>
      </c>
      <c r="N7" s="16">
        <f>M7</f>
        <v>6</v>
      </c>
      <c r="O7" s="12"/>
    </row>
    <row r="8" spans="1:15" ht="13.5">
      <c r="A8" s="13">
        <v>5</v>
      </c>
      <c r="B8" s="13"/>
      <c r="C8" s="14">
        <v>6.5</v>
      </c>
      <c r="D8" s="16">
        <f t="shared" si="0"/>
        <v>6.5</v>
      </c>
      <c r="E8" s="11"/>
      <c r="F8" s="13">
        <v>5</v>
      </c>
      <c r="G8" s="13"/>
      <c r="H8" s="14">
        <v>7</v>
      </c>
      <c r="I8" s="10">
        <f t="shared" si="1"/>
        <v>7</v>
      </c>
      <c r="J8" s="12"/>
      <c r="K8" s="13">
        <v>5</v>
      </c>
      <c r="L8" s="13"/>
      <c r="M8" s="14">
        <v>6</v>
      </c>
      <c r="N8" s="10">
        <f t="shared" si="2"/>
        <v>6</v>
      </c>
      <c r="O8" s="12"/>
    </row>
    <row r="9" spans="1:15" ht="13.5">
      <c r="A9" s="13">
        <v>6</v>
      </c>
      <c r="B9" s="13"/>
      <c r="C9" s="14">
        <v>6.5</v>
      </c>
      <c r="D9" s="16">
        <f t="shared" si="0"/>
        <v>6.5</v>
      </c>
      <c r="E9" s="11"/>
      <c r="F9" s="13">
        <v>6</v>
      </c>
      <c r="G9" s="13"/>
      <c r="H9" s="14">
        <v>6.5</v>
      </c>
      <c r="I9" s="10">
        <f t="shared" si="1"/>
        <v>6.5</v>
      </c>
      <c r="J9" s="12"/>
      <c r="K9" s="13">
        <v>6</v>
      </c>
      <c r="L9" s="13"/>
      <c r="M9" s="14">
        <v>6</v>
      </c>
      <c r="N9" s="10">
        <f t="shared" si="2"/>
        <v>6</v>
      </c>
      <c r="O9" s="12"/>
    </row>
    <row r="10" spans="1:15" ht="13.5">
      <c r="A10" s="13">
        <v>7</v>
      </c>
      <c r="B10" s="13"/>
      <c r="C10" s="14">
        <v>7</v>
      </c>
      <c r="D10" s="16">
        <f t="shared" si="0"/>
        <v>7</v>
      </c>
      <c r="E10" s="11"/>
      <c r="F10" s="13">
        <v>7</v>
      </c>
      <c r="G10" s="13"/>
      <c r="H10" s="14">
        <v>6</v>
      </c>
      <c r="I10" s="10">
        <f t="shared" si="1"/>
        <v>6</v>
      </c>
      <c r="J10" s="12"/>
      <c r="K10" s="13">
        <v>7</v>
      </c>
      <c r="L10" s="13"/>
      <c r="M10" s="14">
        <v>7</v>
      </c>
      <c r="N10" s="10">
        <f t="shared" si="2"/>
        <v>7</v>
      </c>
      <c r="O10" s="12"/>
    </row>
    <row r="11" spans="1:15" ht="13.5">
      <c r="A11" s="15">
        <v>8</v>
      </c>
      <c r="B11" s="31"/>
      <c r="C11" s="14">
        <v>7.5</v>
      </c>
      <c r="D11" s="16">
        <f>C11</f>
        <v>7.5</v>
      </c>
      <c r="E11" s="11"/>
      <c r="F11" s="15">
        <v>8</v>
      </c>
      <c r="G11" s="15"/>
      <c r="H11" s="14">
        <v>7</v>
      </c>
      <c r="I11" s="16">
        <f>H11</f>
        <v>7</v>
      </c>
      <c r="J11" s="12"/>
      <c r="K11" s="15">
        <v>8</v>
      </c>
      <c r="L11" s="15"/>
      <c r="M11" s="14">
        <v>6.5</v>
      </c>
      <c r="N11" s="16">
        <f>M11</f>
        <v>6.5</v>
      </c>
      <c r="O11" s="12"/>
    </row>
    <row r="12" spans="1:15" ht="13.5">
      <c r="A12" s="13">
        <v>9</v>
      </c>
      <c r="B12" s="13"/>
      <c r="C12" s="14">
        <v>7</v>
      </c>
      <c r="D12" s="16">
        <f t="shared" si="0"/>
        <v>7</v>
      </c>
      <c r="E12" s="11"/>
      <c r="F12" s="13">
        <v>9</v>
      </c>
      <c r="G12" s="13"/>
      <c r="H12" s="14">
        <v>6.5</v>
      </c>
      <c r="I12" s="10">
        <f t="shared" si="1"/>
        <v>6.5</v>
      </c>
      <c r="J12" s="12"/>
      <c r="K12" s="13">
        <v>9</v>
      </c>
      <c r="L12" s="13"/>
      <c r="M12" s="14">
        <v>6</v>
      </c>
      <c r="N12" s="10">
        <f t="shared" si="2"/>
        <v>6</v>
      </c>
      <c r="O12" s="12"/>
    </row>
    <row r="13" spans="1:15" ht="13.5">
      <c r="A13" s="13">
        <v>10</v>
      </c>
      <c r="B13" s="13"/>
      <c r="C13" s="14">
        <v>6.5</v>
      </c>
      <c r="D13" s="10">
        <f>C13</f>
        <v>6.5</v>
      </c>
      <c r="E13" s="11"/>
      <c r="F13" s="13">
        <v>10</v>
      </c>
      <c r="G13" s="13"/>
      <c r="H13" s="14">
        <v>6.5</v>
      </c>
      <c r="I13" s="10">
        <f>H13</f>
        <v>6.5</v>
      </c>
      <c r="J13" s="11"/>
      <c r="K13" s="13">
        <v>10</v>
      </c>
      <c r="L13" s="13"/>
      <c r="M13" s="14">
        <v>6</v>
      </c>
      <c r="N13" s="10">
        <f>M13</f>
        <v>6</v>
      </c>
      <c r="O13" s="11"/>
    </row>
    <row r="14" spans="1:15" ht="13.5">
      <c r="A14" s="15">
        <v>11</v>
      </c>
      <c r="B14" s="15"/>
      <c r="C14" s="14">
        <v>7</v>
      </c>
      <c r="D14" s="16">
        <f>C14</f>
        <v>7</v>
      </c>
      <c r="E14" s="11"/>
      <c r="F14" s="15">
        <v>11</v>
      </c>
      <c r="G14" s="15"/>
      <c r="H14" s="14">
        <v>7</v>
      </c>
      <c r="I14" s="16">
        <f>H14</f>
        <v>7</v>
      </c>
      <c r="J14" s="11"/>
      <c r="K14" s="15">
        <v>11</v>
      </c>
      <c r="L14" s="15"/>
      <c r="M14" s="14">
        <v>6.5</v>
      </c>
      <c r="N14" s="16">
        <f>M14</f>
        <v>6.5</v>
      </c>
      <c r="O14" s="11"/>
    </row>
    <row r="15" spans="1:15" ht="13.5">
      <c r="A15" s="15">
        <v>12</v>
      </c>
      <c r="B15" s="15"/>
      <c r="C15" s="14">
        <v>6</v>
      </c>
      <c r="D15" s="16">
        <f>C15</f>
        <v>6</v>
      </c>
      <c r="E15" s="11"/>
      <c r="F15" s="15">
        <v>12</v>
      </c>
      <c r="G15" s="15"/>
      <c r="H15" s="14">
        <v>7</v>
      </c>
      <c r="I15" s="16">
        <f>H15</f>
        <v>7</v>
      </c>
      <c r="J15" s="11"/>
      <c r="K15" s="15">
        <v>12</v>
      </c>
      <c r="L15" s="15"/>
      <c r="M15" s="14">
        <v>6.5</v>
      </c>
      <c r="N15" s="16">
        <f>M15</f>
        <v>6.5</v>
      </c>
      <c r="O15" s="11"/>
    </row>
    <row r="16" spans="1:15" ht="13.5">
      <c r="A16" s="13">
        <v>13</v>
      </c>
      <c r="B16" s="13"/>
      <c r="C16" s="14">
        <v>7</v>
      </c>
      <c r="D16" s="10">
        <f t="shared" si="0"/>
        <v>7</v>
      </c>
      <c r="E16" s="11"/>
      <c r="F16" s="13">
        <v>13</v>
      </c>
      <c r="G16" s="13"/>
      <c r="H16" s="14">
        <v>7</v>
      </c>
      <c r="I16" s="10">
        <f t="shared" si="1"/>
        <v>7</v>
      </c>
      <c r="J16" s="11"/>
      <c r="K16" s="13">
        <v>13</v>
      </c>
      <c r="L16" s="13"/>
      <c r="M16" s="14">
        <v>6.5</v>
      </c>
      <c r="N16" s="16">
        <f t="shared" si="2"/>
        <v>6.5</v>
      </c>
      <c r="O16" s="11"/>
    </row>
    <row r="17" spans="1:15" ht="13.5">
      <c r="A17" s="15">
        <v>14</v>
      </c>
      <c r="B17" s="15"/>
      <c r="C17" s="14">
        <v>7</v>
      </c>
      <c r="D17" s="16">
        <f>C17</f>
        <v>7</v>
      </c>
      <c r="E17" s="11"/>
      <c r="F17" s="15">
        <v>14</v>
      </c>
      <c r="G17" s="15"/>
      <c r="H17" s="14">
        <v>6.5</v>
      </c>
      <c r="I17" s="16">
        <f>H17</f>
        <v>6.5</v>
      </c>
      <c r="J17" s="11"/>
      <c r="K17" s="15">
        <v>14</v>
      </c>
      <c r="L17" s="15"/>
      <c r="M17" s="14">
        <v>6.5</v>
      </c>
      <c r="N17" s="16">
        <f>M17</f>
        <v>6.5</v>
      </c>
      <c r="O17" s="11"/>
    </row>
    <row r="18" spans="1:15" ht="13.5">
      <c r="A18" s="13">
        <v>15</v>
      </c>
      <c r="B18" s="13"/>
      <c r="C18" s="14">
        <v>7</v>
      </c>
      <c r="D18" s="10">
        <f t="shared" si="0"/>
        <v>7</v>
      </c>
      <c r="E18" s="11"/>
      <c r="F18" s="13">
        <v>15</v>
      </c>
      <c r="G18" s="13"/>
      <c r="H18" s="14">
        <v>6</v>
      </c>
      <c r="I18" s="10">
        <f t="shared" si="1"/>
        <v>6</v>
      </c>
      <c r="J18" s="11"/>
      <c r="K18" s="13">
        <v>15</v>
      </c>
      <c r="L18" s="13"/>
      <c r="M18" s="14">
        <v>6.5</v>
      </c>
      <c r="N18" s="10">
        <f t="shared" si="2"/>
        <v>6.5</v>
      </c>
      <c r="O18" s="11"/>
    </row>
    <row r="19" spans="1:15" ht="13.5">
      <c r="A19" s="13">
        <v>16</v>
      </c>
      <c r="B19" s="13"/>
      <c r="C19" s="14">
        <v>5.5</v>
      </c>
      <c r="D19" s="10">
        <f>C19</f>
        <v>5.5</v>
      </c>
      <c r="E19" s="11"/>
      <c r="F19" s="32">
        <v>16</v>
      </c>
      <c r="G19" s="13"/>
      <c r="H19" s="14">
        <v>5</v>
      </c>
      <c r="I19" s="10">
        <f t="shared" si="1"/>
        <v>5</v>
      </c>
      <c r="J19" s="11"/>
      <c r="K19" s="13">
        <v>16</v>
      </c>
      <c r="L19" s="13"/>
      <c r="M19" s="14">
        <v>4.5</v>
      </c>
      <c r="N19" s="10">
        <f t="shared" si="2"/>
        <v>4.5</v>
      </c>
      <c r="O19" s="11"/>
    </row>
    <row r="20" spans="1:15" ht="13.5">
      <c r="A20" s="15">
        <v>17</v>
      </c>
      <c r="B20" s="13"/>
      <c r="C20" s="14">
        <v>6.5</v>
      </c>
      <c r="D20" s="10">
        <f aca="true" t="shared" si="3" ref="D20:D25">C20</f>
        <v>6.5</v>
      </c>
      <c r="E20" s="11"/>
      <c r="F20" s="33">
        <v>17</v>
      </c>
      <c r="G20" s="13"/>
      <c r="H20" s="14">
        <v>6</v>
      </c>
      <c r="I20" s="10">
        <f t="shared" si="1"/>
        <v>6</v>
      </c>
      <c r="J20" s="12"/>
      <c r="K20" s="15">
        <v>17</v>
      </c>
      <c r="L20" s="13"/>
      <c r="M20" s="14">
        <v>6.5</v>
      </c>
      <c r="N20" s="10">
        <f t="shared" si="2"/>
        <v>6.5</v>
      </c>
      <c r="O20" s="12"/>
    </row>
    <row r="21" spans="1:15" ht="13.5">
      <c r="A21" s="13">
        <v>18</v>
      </c>
      <c r="B21" s="13"/>
      <c r="C21" s="14">
        <v>7</v>
      </c>
      <c r="D21" s="10">
        <f t="shared" si="3"/>
        <v>7</v>
      </c>
      <c r="E21" s="11"/>
      <c r="F21" s="32">
        <v>18</v>
      </c>
      <c r="G21" s="13"/>
      <c r="H21" s="14">
        <v>6</v>
      </c>
      <c r="I21" s="10">
        <f t="shared" si="1"/>
        <v>6</v>
      </c>
      <c r="J21" s="12"/>
      <c r="K21" s="13">
        <v>18</v>
      </c>
      <c r="L21" s="13"/>
      <c r="M21" s="14">
        <v>6</v>
      </c>
      <c r="N21" s="10">
        <f t="shared" si="2"/>
        <v>6</v>
      </c>
      <c r="O21" s="12"/>
    </row>
    <row r="22" spans="1:15" ht="13.5">
      <c r="A22" s="34">
        <v>19</v>
      </c>
      <c r="B22" s="34">
        <v>2</v>
      </c>
      <c r="C22" s="77">
        <v>6.5</v>
      </c>
      <c r="D22" s="35">
        <f>C22*B22</f>
        <v>13</v>
      </c>
      <c r="E22" s="11"/>
      <c r="F22" s="36">
        <v>19</v>
      </c>
      <c r="G22" s="34">
        <v>2</v>
      </c>
      <c r="H22" s="77">
        <v>6</v>
      </c>
      <c r="I22" s="35">
        <f>H22*G22</f>
        <v>12</v>
      </c>
      <c r="J22" s="12"/>
      <c r="K22" s="34">
        <v>19</v>
      </c>
      <c r="L22" s="34">
        <v>2</v>
      </c>
      <c r="M22" s="77">
        <v>6.5</v>
      </c>
      <c r="N22" s="35">
        <f>M22*L22</f>
        <v>13</v>
      </c>
      <c r="O22" s="12"/>
    </row>
    <row r="23" spans="1:15" ht="13.5">
      <c r="A23" s="15">
        <v>20</v>
      </c>
      <c r="B23" s="13"/>
      <c r="C23" s="14">
        <v>7</v>
      </c>
      <c r="D23" s="10">
        <f t="shared" si="3"/>
        <v>7</v>
      </c>
      <c r="E23" s="11"/>
      <c r="F23" s="33">
        <v>20</v>
      </c>
      <c r="G23" s="13"/>
      <c r="H23" s="14">
        <v>6.5</v>
      </c>
      <c r="I23" s="10">
        <f t="shared" si="1"/>
        <v>6.5</v>
      </c>
      <c r="J23" s="12"/>
      <c r="K23" s="15">
        <v>20</v>
      </c>
      <c r="L23" s="13"/>
      <c r="M23" s="14">
        <v>5.5</v>
      </c>
      <c r="N23" s="10">
        <f t="shared" si="2"/>
        <v>5.5</v>
      </c>
      <c r="O23" s="12"/>
    </row>
    <row r="24" spans="1:15" ht="13.5">
      <c r="A24" s="13">
        <v>21</v>
      </c>
      <c r="B24" s="13"/>
      <c r="C24" s="14">
        <v>7</v>
      </c>
      <c r="D24" s="10">
        <f t="shared" si="3"/>
        <v>7</v>
      </c>
      <c r="E24" s="11"/>
      <c r="F24" s="32">
        <v>21</v>
      </c>
      <c r="G24" s="13"/>
      <c r="H24" s="14">
        <v>7</v>
      </c>
      <c r="I24" s="10">
        <f t="shared" si="1"/>
        <v>7</v>
      </c>
      <c r="J24" s="12"/>
      <c r="K24" s="13">
        <v>21</v>
      </c>
      <c r="L24" s="13"/>
      <c r="M24" s="14">
        <v>6</v>
      </c>
      <c r="N24" s="10">
        <f t="shared" si="2"/>
        <v>6</v>
      </c>
      <c r="O24" s="12"/>
    </row>
    <row r="25" spans="1:15" ht="13.5">
      <c r="A25" s="13">
        <v>22</v>
      </c>
      <c r="B25" s="13"/>
      <c r="C25" s="14">
        <v>7</v>
      </c>
      <c r="D25" s="10">
        <f t="shared" si="3"/>
        <v>7</v>
      </c>
      <c r="E25" s="11"/>
      <c r="F25" s="32">
        <v>22</v>
      </c>
      <c r="G25" s="13"/>
      <c r="H25" s="14">
        <v>7</v>
      </c>
      <c r="I25" s="10">
        <f t="shared" si="1"/>
        <v>7</v>
      </c>
      <c r="J25" s="12"/>
      <c r="K25" s="13">
        <v>22</v>
      </c>
      <c r="L25" s="13"/>
      <c r="M25" s="14">
        <v>6.5</v>
      </c>
      <c r="N25" s="10">
        <f t="shared" si="2"/>
        <v>6.5</v>
      </c>
      <c r="O25" s="12"/>
    </row>
    <row r="26" spans="1:15" ht="18" customHeight="1">
      <c r="A26" s="147"/>
      <c r="B26" s="148"/>
      <c r="C26" s="149"/>
      <c r="D26" s="53">
        <f>SUM(D4:D25)</f>
        <v>153</v>
      </c>
      <c r="E26" s="11"/>
      <c r="F26" s="147"/>
      <c r="G26" s="148"/>
      <c r="H26" s="149"/>
      <c r="I26" s="53">
        <f>SUM(I4:I25)</f>
        <v>147.5</v>
      </c>
      <c r="J26" s="12"/>
      <c r="K26" s="147"/>
      <c r="L26" s="148"/>
      <c r="M26" s="149"/>
      <c r="N26" s="53">
        <f>SUM(N4:N25)</f>
        <v>142</v>
      </c>
      <c r="O26" s="12"/>
    </row>
    <row r="27" spans="1:15" ht="15">
      <c r="A27" s="19">
        <v>1</v>
      </c>
      <c r="B27" s="19">
        <v>1</v>
      </c>
      <c r="C27" s="14">
        <v>6.5</v>
      </c>
      <c r="D27" s="10">
        <f>C27</f>
        <v>6.5</v>
      </c>
      <c r="E27" s="11"/>
      <c r="F27" s="19">
        <v>1</v>
      </c>
      <c r="G27" s="19">
        <v>1</v>
      </c>
      <c r="H27" s="14">
        <v>6.5</v>
      </c>
      <c r="I27" s="10">
        <f>H27</f>
        <v>6.5</v>
      </c>
      <c r="J27" s="12"/>
      <c r="K27" s="19">
        <v>1</v>
      </c>
      <c r="L27" s="19">
        <v>1</v>
      </c>
      <c r="M27" s="14">
        <v>6</v>
      </c>
      <c r="N27" s="10">
        <f>M27</f>
        <v>6</v>
      </c>
      <c r="O27" s="12"/>
    </row>
    <row r="28" spans="1:15" ht="15">
      <c r="A28" s="19">
        <v>2</v>
      </c>
      <c r="B28" s="19">
        <v>1</v>
      </c>
      <c r="C28" s="14">
        <v>6.5</v>
      </c>
      <c r="D28" s="10">
        <f>C28</f>
        <v>6.5</v>
      </c>
      <c r="E28" s="11"/>
      <c r="F28" s="19">
        <v>2</v>
      </c>
      <c r="G28" s="19">
        <v>1</v>
      </c>
      <c r="H28" s="14">
        <v>6</v>
      </c>
      <c r="I28" s="10">
        <f>H28</f>
        <v>6</v>
      </c>
      <c r="J28" s="12"/>
      <c r="K28" s="19">
        <v>2</v>
      </c>
      <c r="L28" s="19">
        <v>1</v>
      </c>
      <c r="M28" s="14">
        <v>6</v>
      </c>
      <c r="N28" s="10">
        <f>M28</f>
        <v>6</v>
      </c>
      <c r="O28" s="12"/>
    </row>
    <row r="29" spans="1:15" ht="15">
      <c r="A29" s="19">
        <v>3</v>
      </c>
      <c r="B29" s="19">
        <v>2</v>
      </c>
      <c r="C29" s="14">
        <v>6.5</v>
      </c>
      <c r="D29" s="10">
        <f>C29*2</f>
        <v>13</v>
      </c>
      <c r="E29" s="11"/>
      <c r="F29" s="19">
        <v>3</v>
      </c>
      <c r="G29" s="19">
        <v>2</v>
      </c>
      <c r="H29" s="14">
        <v>6</v>
      </c>
      <c r="I29" s="10">
        <f>H29*2</f>
        <v>12</v>
      </c>
      <c r="J29" s="12"/>
      <c r="K29" s="19">
        <v>3</v>
      </c>
      <c r="L29" s="19">
        <v>2</v>
      </c>
      <c r="M29" s="14">
        <v>6</v>
      </c>
      <c r="N29" s="10">
        <f>M29*2</f>
        <v>12</v>
      </c>
      <c r="O29" s="12"/>
    </row>
    <row r="30" spans="1:15" ht="15">
      <c r="A30" s="19">
        <v>4</v>
      </c>
      <c r="B30" s="19">
        <v>2</v>
      </c>
      <c r="C30" s="14">
        <v>7</v>
      </c>
      <c r="D30" s="10">
        <f>C30*2</f>
        <v>14</v>
      </c>
      <c r="E30" s="11"/>
      <c r="F30" s="19">
        <v>4</v>
      </c>
      <c r="G30" s="19">
        <v>2</v>
      </c>
      <c r="H30" s="14">
        <v>7</v>
      </c>
      <c r="I30" s="10">
        <f>H30*2</f>
        <v>14</v>
      </c>
      <c r="J30" s="12"/>
      <c r="K30" s="19">
        <v>4</v>
      </c>
      <c r="L30" s="19">
        <v>2</v>
      </c>
      <c r="M30" s="14">
        <v>6</v>
      </c>
      <c r="N30" s="10">
        <f>M30*2</f>
        <v>12</v>
      </c>
      <c r="O30" s="12"/>
    </row>
    <row r="31" spans="1:15" ht="15" customHeight="1">
      <c r="A31" s="147"/>
      <c r="B31" s="148"/>
      <c r="C31" s="149"/>
      <c r="D31" s="54">
        <f>SUM(D27:D30)</f>
        <v>40</v>
      </c>
      <c r="E31" s="11"/>
      <c r="F31" s="152"/>
      <c r="G31" s="153"/>
      <c r="H31" s="154"/>
      <c r="I31" s="54">
        <f>SUM(I27:I30)</f>
        <v>38.5</v>
      </c>
      <c r="J31" s="12"/>
      <c r="K31" s="147"/>
      <c r="L31" s="148"/>
      <c r="M31" s="149"/>
      <c r="N31" s="54">
        <f>SUM(N27:N30)</f>
        <v>36</v>
      </c>
      <c r="O31" s="12"/>
    </row>
    <row r="32" spans="1:15" ht="18.75" customHeight="1">
      <c r="A32" s="150"/>
      <c r="B32" s="151"/>
      <c r="C32" s="55">
        <f>SUM(D26+D31)-$D34-$D35</f>
        <v>193</v>
      </c>
      <c r="D32" s="56">
        <f>C32*100/290</f>
        <v>66.55172413793103</v>
      </c>
      <c r="E32" s="57"/>
      <c r="F32" s="150"/>
      <c r="G32" s="151"/>
      <c r="H32" s="55">
        <f>SUM(I26+I31)-$D34-$D35</f>
        <v>186</v>
      </c>
      <c r="I32" s="56">
        <f>H32*100/290</f>
        <v>64.13793103448276</v>
      </c>
      <c r="J32" s="35"/>
      <c r="K32" s="17"/>
      <c r="L32" s="18"/>
      <c r="M32" s="55">
        <f>SUM(N26+N31)-$D34-$D35</f>
        <v>178</v>
      </c>
      <c r="N32" s="56">
        <f>M32*100/290</f>
        <v>61.37931034482759</v>
      </c>
      <c r="O32" s="35"/>
    </row>
    <row r="34" spans="1:13" ht="18.75">
      <c r="A34" s="21" t="s">
        <v>19</v>
      </c>
      <c r="D34" s="22">
        <v>0</v>
      </c>
      <c r="F34" s="21"/>
      <c r="K34" s="60" t="str">
        <f>рез!E21</f>
        <v>E:</v>
      </c>
      <c r="L34" s="52"/>
      <c r="M34" s="52" t="str">
        <f>рез!F21</f>
        <v>Масленнікова Анна</v>
      </c>
    </row>
    <row r="35" spans="1:13" ht="18.75">
      <c r="A35" s="21" t="s">
        <v>20</v>
      </c>
      <c r="D35" s="22">
        <v>0</v>
      </c>
      <c r="E35" s="23"/>
      <c r="F35" s="21"/>
      <c r="J35" s="24"/>
      <c r="K35" s="60" t="str">
        <f>рез!E22</f>
        <v>C:</v>
      </c>
      <c r="L35" s="52"/>
      <c r="M35" s="52" t="str">
        <f>рез!F22</f>
        <v>Козіна Ірина</v>
      </c>
    </row>
    <row r="36" spans="1:15" ht="18.75">
      <c r="A36" s="144" t="s">
        <v>22</v>
      </c>
      <c r="B36" s="145"/>
      <c r="C36" s="146"/>
      <c r="D36" s="58">
        <f>C32+H32+M32</f>
        <v>557</v>
      </c>
      <c r="E36" s="25"/>
      <c r="F36" s="26"/>
      <c r="G36" s="26"/>
      <c r="H36" s="25"/>
      <c r="I36" s="27"/>
      <c r="J36" s="27"/>
      <c r="K36" s="60" t="str">
        <f>рез!E23</f>
        <v>M:</v>
      </c>
      <c r="L36" s="52"/>
      <c r="M36" s="52" t="str">
        <f>рез!F23</f>
        <v>Шкіптань Тетяна</v>
      </c>
      <c r="N36" s="27"/>
      <c r="O36" s="26"/>
    </row>
    <row r="37" spans="1:15" ht="15.75">
      <c r="A37" s="144" t="s">
        <v>21</v>
      </c>
      <c r="B37" s="145"/>
      <c r="C37" s="146"/>
      <c r="D37" s="59">
        <f>(D32+I32+N32)/3</f>
        <v>64.02298850574712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ht="12.75">
      <c r="A38" s="29"/>
    </row>
    <row r="39" spans="1:15" ht="30.75" customHeight="1">
      <c r="A39" s="28" t="s">
        <v>23</v>
      </c>
      <c r="D39" s="142" t="str">
        <f>рез!F12</f>
        <v>Кельвін Кляйн, 2004, мер., гн., УВП, Shablon-Kahalia, 702040, Волох Ірина</v>
      </c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</row>
    <row r="40" spans="1:12" ht="20.25" customHeight="1">
      <c r="A40" s="28" t="s">
        <v>24</v>
      </c>
      <c r="D40" s="142" t="str">
        <f>рез!C12</f>
        <v>Волох Катерина</v>
      </c>
      <c r="E40" s="142"/>
      <c r="F40" s="142"/>
      <c r="G40" s="142"/>
      <c r="H40" s="142"/>
      <c r="I40" s="142"/>
      <c r="J40" s="30"/>
      <c r="K40" s="30"/>
      <c r="L40" s="30"/>
    </row>
    <row r="41" spans="1:14" ht="24" customHeight="1">
      <c r="A41" s="28" t="s">
        <v>11</v>
      </c>
      <c r="D41" s="161" t="str">
        <f>рез!G12</f>
        <v>КСК "Світозар", Київська обл.</v>
      </c>
      <c r="E41" s="161"/>
      <c r="F41" s="161"/>
      <c r="G41" s="161"/>
      <c r="H41" s="161"/>
      <c r="I41" s="161"/>
      <c r="N41" s="79">
        <f>рез!C5</f>
        <v>41811</v>
      </c>
    </row>
    <row r="42" spans="13:14" ht="18.75">
      <c r="M42" s="155"/>
      <c r="N42" s="156"/>
    </row>
    <row r="43" spans="1:15" ht="39.75" customHeight="1">
      <c r="A43" s="157" t="str">
        <f>рез!A1</f>
        <v>ВІДКРИТІ ВСЕУКРАЇНСЬКІ ЗМАГАННЯ З КІННОГО СПОРТУ (ВИЇЗДКА) ІІ етап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</row>
  </sheetData>
  <sheetProtection/>
  <mergeCells count="19">
    <mergeCell ref="A1:O1"/>
    <mergeCell ref="A2:D2"/>
    <mergeCell ref="F2:I2"/>
    <mergeCell ref="K2:N2"/>
    <mergeCell ref="A26:C26"/>
    <mergeCell ref="F26:H26"/>
    <mergeCell ref="K26:M26"/>
    <mergeCell ref="A31:C31"/>
    <mergeCell ref="F31:H31"/>
    <mergeCell ref="K31:M31"/>
    <mergeCell ref="A32:B32"/>
    <mergeCell ref="F32:G32"/>
    <mergeCell ref="A36:C36"/>
    <mergeCell ref="A37:C37"/>
    <mergeCell ref="D40:I40"/>
    <mergeCell ref="D41:I41"/>
    <mergeCell ref="M42:N42"/>
    <mergeCell ref="A43:O43"/>
    <mergeCell ref="D39:O39"/>
  </mergeCells>
  <printOptions/>
  <pageMargins left="0.7874015748031497" right="0.1968503937007874" top="0.2362204724409449" bottom="0.1968503937007874" header="0.1968503937007874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AK43"/>
  <sheetViews>
    <sheetView zoomScalePageLayoutView="0" workbookViewId="0" topLeftCell="A19">
      <selection activeCell="G34" sqref="G34"/>
    </sheetView>
  </sheetViews>
  <sheetFormatPr defaultColWidth="3.8515625" defaultRowHeight="12.75"/>
  <cols>
    <col min="1" max="1" width="3.8515625" style="5" customWidth="1"/>
    <col min="2" max="2" width="2.8515625" style="5" customWidth="1"/>
    <col min="3" max="3" width="8.140625" style="5" customWidth="1"/>
    <col min="4" max="4" width="8.421875" style="5" customWidth="1"/>
    <col min="5" max="5" width="2.00390625" style="20" customWidth="1"/>
    <col min="6" max="6" width="3.8515625" style="5" customWidth="1"/>
    <col min="7" max="7" width="2.8515625" style="5" customWidth="1"/>
    <col min="8" max="8" width="7.7109375" style="5" customWidth="1"/>
    <col min="9" max="9" width="10.00390625" style="5" customWidth="1"/>
    <col min="10" max="10" width="2.00390625" style="20" customWidth="1"/>
    <col min="11" max="11" width="3.8515625" style="5" customWidth="1"/>
    <col min="12" max="12" width="2.8515625" style="5" customWidth="1"/>
    <col min="13" max="13" width="8.7109375" style="5" customWidth="1"/>
    <col min="14" max="14" width="11.28125" style="5" customWidth="1"/>
    <col min="15" max="15" width="2.00390625" style="20" customWidth="1"/>
    <col min="16" max="16384" width="3.8515625" style="5" customWidth="1"/>
  </cols>
  <sheetData>
    <row r="1" spans="1:15" ht="24" customHeight="1">
      <c r="A1" s="143" t="str">
        <f>рез!A3</f>
        <v>Командний Приз /діти/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</row>
    <row r="2" spans="1:37" s="1" customFormat="1" ht="15.75" customHeight="1">
      <c r="A2" s="158" t="str">
        <f>рез!I7</f>
        <v>Е</v>
      </c>
      <c r="B2" s="159"/>
      <c r="C2" s="159"/>
      <c r="D2" s="160"/>
      <c r="E2" s="6"/>
      <c r="F2" s="158" t="str">
        <f>рез!K7</f>
        <v>С</v>
      </c>
      <c r="G2" s="159"/>
      <c r="H2" s="159"/>
      <c r="I2" s="160"/>
      <c r="J2" s="7"/>
      <c r="K2" s="158" t="str">
        <f>рез!M7</f>
        <v>М</v>
      </c>
      <c r="L2" s="159"/>
      <c r="M2" s="159"/>
      <c r="N2" s="160"/>
      <c r="O2" s="7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15" ht="12.75">
      <c r="A3" s="9" t="s">
        <v>0</v>
      </c>
      <c r="B3" s="9"/>
      <c r="C3" s="9"/>
      <c r="D3" s="10"/>
      <c r="E3" s="11"/>
      <c r="F3" s="9" t="s">
        <v>0</v>
      </c>
      <c r="G3" s="9"/>
      <c r="H3" s="9"/>
      <c r="I3" s="10"/>
      <c r="J3" s="12"/>
      <c r="K3" s="9" t="s">
        <v>0</v>
      </c>
      <c r="L3" s="9"/>
      <c r="M3" s="9"/>
      <c r="N3" s="10"/>
      <c r="O3" s="12"/>
    </row>
    <row r="4" spans="1:15" ht="13.5">
      <c r="A4" s="13">
        <v>1</v>
      </c>
      <c r="B4" s="13"/>
      <c r="C4" s="14">
        <v>6</v>
      </c>
      <c r="D4" s="10">
        <f>C4</f>
        <v>6</v>
      </c>
      <c r="E4" s="11"/>
      <c r="F4" s="13">
        <v>1</v>
      </c>
      <c r="G4" s="13"/>
      <c r="H4" s="14">
        <v>6</v>
      </c>
      <c r="I4" s="10">
        <f>H4</f>
        <v>6</v>
      </c>
      <c r="J4" s="12"/>
      <c r="K4" s="13">
        <v>1</v>
      </c>
      <c r="L4" s="13"/>
      <c r="M4" s="14">
        <v>5.5</v>
      </c>
      <c r="N4" s="10">
        <f>M4</f>
        <v>5.5</v>
      </c>
      <c r="O4" s="12"/>
    </row>
    <row r="5" spans="1:15" ht="13.5">
      <c r="A5" s="13">
        <v>2</v>
      </c>
      <c r="B5" s="13"/>
      <c r="C5" s="14">
        <v>3</v>
      </c>
      <c r="D5" s="10">
        <f aca="true" t="shared" si="0" ref="D5:D18">C5</f>
        <v>3</v>
      </c>
      <c r="E5" s="11"/>
      <c r="F5" s="13">
        <v>2</v>
      </c>
      <c r="G5" s="13"/>
      <c r="H5" s="14">
        <v>4</v>
      </c>
      <c r="I5" s="10">
        <f aca="true" t="shared" si="1" ref="I5:I25">H5</f>
        <v>4</v>
      </c>
      <c r="J5" s="12"/>
      <c r="K5" s="13">
        <v>2</v>
      </c>
      <c r="L5" s="13"/>
      <c r="M5" s="14">
        <v>4.5</v>
      </c>
      <c r="N5" s="10">
        <f aca="true" t="shared" si="2" ref="N5:N25">M5</f>
        <v>4.5</v>
      </c>
      <c r="O5" s="12"/>
    </row>
    <row r="6" spans="1:15" ht="13.5">
      <c r="A6" s="15">
        <v>3</v>
      </c>
      <c r="B6" s="15"/>
      <c r="C6" s="14">
        <v>4</v>
      </c>
      <c r="D6" s="16">
        <f>C6</f>
        <v>4</v>
      </c>
      <c r="E6" s="11"/>
      <c r="F6" s="15">
        <v>3</v>
      </c>
      <c r="G6" s="15"/>
      <c r="H6" s="14">
        <v>5</v>
      </c>
      <c r="I6" s="16">
        <f>H6</f>
        <v>5</v>
      </c>
      <c r="J6" s="12"/>
      <c r="K6" s="15">
        <v>3</v>
      </c>
      <c r="L6" s="15"/>
      <c r="M6" s="14">
        <v>4.5</v>
      </c>
      <c r="N6" s="16">
        <f>M6</f>
        <v>4.5</v>
      </c>
      <c r="O6" s="12"/>
    </row>
    <row r="7" spans="1:15" ht="13.5">
      <c r="A7" s="15">
        <v>4</v>
      </c>
      <c r="B7" s="15"/>
      <c r="C7" s="14">
        <v>5</v>
      </c>
      <c r="D7" s="16">
        <f>C7</f>
        <v>5</v>
      </c>
      <c r="E7" s="11"/>
      <c r="F7" s="15">
        <v>4</v>
      </c>
      <c r="G7" s="15"/>
      <c r="H7" s="14">
        <v>5</v>
      </c>
      <c r="I7" s="16">
        <f>H7</f>
        <v>5</v>
      </c>
      <c r="J7" s="12"/>
      <c r="K7" s="15">
        <v>4</v>
      </c>
      <c r="L7" s="15"/>
      <c r="M7" s="14">
        <v>5.5</v>
      </c>
      <c r="N7" s="16">
        <f>M7</f>
        <v>5.5</v>
      </c>
      <c r="O7" s="12"/>
    </row>
    <row r="8" spans="1:15" ht="13.5">
      <c r="A8" s="13">
        <v>5</v>
      </c>
      <c r="B8" s="13"/>
      <c r="C8" s="14">
        <v>6.5</v>
      </c>
      <c r="D8" s="16">
        <f t="shared" si="0"/>
        <v>6.5</v>
      </c>
      <c r="E8" s="11"/>
      <c r="F8" s="13">
        <v>5</v>
      </c>
      <c r="G8" s="13"/>
      <c r="H8" s="14">
        <v>7</v>
      </c>
      <c r="I8" s="10">
        <f t="shared" si="1"/>
        <v>7</v>
      </c>
      <c r="J8" s="12"/>
      <c r="K8" s="13">
        <v>5</v>
      </c>
      <c r="L8" s="13"/>
      <c r="M8" s="14">
        <v>6.5</v>
      </c>
      <c r="N8" s="10">
        <f t="shared" si="2"/>
        <v>6.5</v>
      </c>
      <c r="O8" s="12"/>
    </row>
    <row r="9" spans="1:15" ht="13.5">
      <c r="A9" s="13">
        <v>6</v>
      </c>
      <c r="B9" s="13"/>
      <c r="C9" s="14">
        <v>6.5</v>
      </c>
      <c r="D9" s="16">
        <f t="shared" si="0"/>
        <v>6.5</v>
      </c>
      <c r="E9" s="11"/>
      <c r="F9" s="13">
        <v>6</v>
      </c>
      <c r="G9" s="13"/>
      <c r="H9" s="14">
        <v>6.5</v>
      </c>
      <c r="I9" s="10">
        <f t="shared" si="1"/>
        <v>6.5</v>
      </c>
      <c r="J9" s="12"/>
      <c r="K9" s="13">
        <v>6</v>
      </c>
      <c r="L9" s="13"/>
      <c r="M9" s="14">
        <v>6.5</v>
      </c>
      <c r="N9" s="10">
        <f t="shared" si="2"/>
        <v>6.5</v>
      </c>
      <c r="O9" s="12"/>
    </row>
    <row r="10" spans="1:15" ht="13.5">
      <c r="A10" s="13">
        <v>7</v>
      </c>
      <c r="B10" s="13"/>
      <c r="C10" s="14">
        <v>6</v>
      </c>
      <c r="D10" s="16">
        <f t="shared" si="0"/>
        <v>6</v>
      </c>
      <c r="E10" s="11"/>
      <c r="F10" s="13">
        <v>7</v>
      </c>
      <c r="G10" s="13"/>
      <c r="H10" s="14">
        <v>6.5</v>
      </c>
      <c r="I10" s="10">
        <f t="shared" si="1"/>
        <v>6.5</v>
      </c>
      <c r="J10" s="12"/>
      <c r="K10" s="13">
        <v>7</v>
      </c>
      <c r="L10" s="13"/>
      <c r="M10" s="14">
        <v>6.5</v>
      </c>
      <c r="N10" s="10">
        <f t="shared" si="2"/>
        <v>6.5</v>
      </c>
      <c r="O10" s="12"/>
    </row>
    <row r="11" spans="1:15" ht="13.5">
      <c r="A11" s="15">
        <v>8</v>
      </c>
      <c r="B11" s="31"/>
      <c r="C11" s="14">
        <v>6</v>
      </c>
      <c r="D11" s="16">
        <f>C11</f>
        <v>6</v>
      </c>
      <c r="E11" s="11"/>
      <c r="F11" s="15">
        <v>8</v>
      </c>
      <c r="G11" s="15"/>
      <c r="H11" s="14">
        <v>6</v>
      </c>
      <c r="I11" s="16">
        <f>H11</f>
        <v>6</v>
      </c>
      <c r="J11" s="12"/>
      <c r="K11" s="15">
        <v>8</v>
      </c>
      <c r="L11" s="15"/>
      <c r="M11" s="14">
        <v>6</v>
      </c>
      <c r="N11" s="16">
        <f>M11</f>
        <v>6</v>
      </c>
      <c r="O11" s="12"/>
    </row>
    <row r="12" spans="1:15" ht="13.5">
      <c r="A12" s="13">
        <v>9</v>
      </c>
      <c r="B12" s="13"/>
      <c r="C12" s="14">
        <v>6.5</v>
      </c>
      <c r="D12" s="16">
        <f t="shared" si="0"/>
        <v>6.5</v>
      </c>
      <c r="E12" s="11"/>
      <c r="F12" s="13">
        <v>9</v>
      </c>
      <c r="G12" s="13"/>
      <c r="H12" s="14">
        <v>5</v>
      </c>
      <c r="I12" s="10">
        <f t="shared" si="1"/>
        <v>5</v>
      </c>
      <c r="J12" s="12"/>
      <c r="K12" s="13">
        <v>9</v>
      </c>
      <c r="L12" s="13"/>
      <c r="M12" s="14">
        <v>6</v>
      </c>
      <c r="N12" s="10">
        <f t="shared" si="2"/>
        <v>6</v>
      </c>
      <c r="O12" s="12"/>
    </row>
    <row r="13" spans="1:15" ht="13.5">
      <c r="A13" s="13">
        <v>10</v>
      </c>
      <c r="B13" s="13"/>
      <c r="C13" s="14">
        <v>5</v>
      </c>
      <c r="D13" s="10">
        <f>C13</f>
        <v>5</v>
      </c>
      <c r="E13" s="11"/>
      <c r="F13" s="13">
        <v>10</v>
      </c>
      <c r="G13" s="13"/>
      <c r="H13" s="14">
        <v>5</v>
      </c>
      <c r="I13" s="10">
        <f>H13</f>
        <v>5</v>
      </c>
      <c r="J13" s="11"/>
      <c r="K13" s="13">
        <v>10</v>
      </c>
      <c r="L13" s="13"/>
      <c r="M13" s="14">
        <v>6</v>
      </c>
      <c r="N13" s="10">
        <f>M13</f>
        <v>6</v>
      </c>
      <c r="O13" s="11"/>
    </row>
    <row r="14" spans="1:15" ht="13.5">
      <c r="A14" s="15">
        <v>11</v>
      </c>
      <c r="B14" s="15"/>
      <c r="C14" s="14">
        <v>6</v>
      </c>
      <c r="D14" s="16">
        <f>C14</f>
        <v>6</v>
      </c>
      <c r="E14" s="11"/>
      <c r="F14" s="15">
        <v>11</v>
      </c>
      <c r="G14" s="15"/>
      <c r="H14" s="14">
        <v>6.5</v>
      </c>
      <c r="I14" s="16">
        <f>H14</f>
        <v>6.5</v>
      </c>
      <c r="J14" s="11"/>
      <c r="K14" s="15">
        <v>11</v>
      </c>
      <c r="L14" s="15"/>
      <c r="M14" s="14">
        <v>6</v>
      </c>
      <c r="N14" s="16">
        <f>M14</f>
        <v>6</v>
      </c>
      <c r="O14" s="11"/>
    </row>
    <row r="15" spans="1:15" ht="13.5">
      <c r="A15" s="15">
        <v>12</v>
      </c>
      <c r="B15" s="15"/>
      <c r="C15" s="14">
        <v>6</v>
      </c>
      <c r="D15" s="16">
        <f>C15</f>
        <v>6</v>
      </c>
      <c r="E15" s="11"/>
      <c r="F15" s="15">
        <v>12</v>
      </c>
      <c r="G15" s="15"/>
      <c r="H15" s="14">
        <v>6</v>
      </c>
      <c r="I15" s="16">
        <f>H15</f>
        <v>6</v>
      </c>
      <c r="J15" s="11"/>
      <c r="K15" s="15">
        <v>12</v>
      </c>
      <c r="L15" s="15"/>
      <c r="M15" s="14">
        <v>6</v>
      </c>
      <c r="N15" s="16">
        <f>M15</f>
        <v>6</v>
      </c>
      <c r="O15" s="11"/>
    </row>
    <row r="16" spans="1:15" ht="13.5">
      <c r="A16" s="13">
        <v>13</v>
      </c>
      <c r="B16" s="13"/>
      <c r="C16" s="14">
        <v>6.5</v>
      </c>
      <c r="D16" s="10">
        <f t="shared" si="0"/>
        <v>6.5</v>
      </c>
      <c r="E16" s="11"/>
      <c r="F16" s="13">
        <v>13</v>
      </c>
      <c r="G16" s="13"/>
      <c r="H16" s="14">
        <v>6.5</v>
      </c>
      <c r="I16" s="10">
        <f t="shared" si="1"/>
        <v>6.5</v>
      </c>
      <c r="J16" s="11"/>
      <c r="K16" s="13">
        <v>13</v>
      </c>
      <c r="L16" s="13"/>
      <c r="M16" s="14">
        <v>6</v>
      </c>
      <c r="N16" s="16">
        <f t="shared" si="2"/>
        <v>6</v>
      </c>
      <c r="O16" s="11"/>
    </row>
    <row r="17" spans="1:15" ht="13.5">
      <c r="A17" s="15">
        <v>14</v>
      </c>
      <c r="B17" s="15"/>
      <c r="C17" s="14">
        <v>6</v>
      </c>
      <c r="D17" s="16">
        <f>C17</f>
        <v>6</v>
      </c>
      <c r="E17" s="11"/>
      <c r="F17" s="15">
        <v>14</v>
      </c>
      <c r="G17" s="15"/>
      <c r="H17" s="14">
        <v>6.5</v>
      </c>
      <c r="I17" s="16">
        <f>H17</f>
        <v>6.5</v>
      </c>
      <c r="J17" s="11"/>
      <c r="K17" s="15">
        <v>14</v>
      </c>
      <c r="L17" s="15"/>
      <c r="M17" s="14">
        <v>6</v>
      </c>
      <c r="N17" s="16">
        <f>M17</f>
        <v>6</v>
      </c>
      <c r="O17" s="11"/>
    </row>
    <row r="18" spans="1:15" ht="13.5">
      <c r="A18" s="13">
        <v>15</v>
      </c>
      <c r="B18" s="13"/>
      <c r="C18" s="14">
        <v>6</v>
      </c>
      <c r="D18" s="10">
        <f t="shared" si="0"/>
        <v>6</v>
      </c>
      <c r="E18" s="11"/>
      <c r="F18" s="13">
        <v>15</v>
      </c>
      <c r="G18" s="13"/>
      <c r="H18" s="14">
        <v>6</v>
      </c>
      <c r="I18" s="10">
        <f t="shared" si="1"/>
        <v>6</v>
      </c>
      <c r="J18" s="11"/>
      <c r="K18" s="13">
        <v>15</v>
      </c>
      <c r="L18" s="13"/>
      <c r="M18" s="14">
        <v>6</v>
      </c>
      <c r="N18" s="10">
        <f t="shared" si="2"/>
        <v>6</v>
      </c>
      <c r="O18" s="11"/>
    </row>
    <row r="19" spans="1:15" ht="13.5">
      <c r="A19" s="13">
        <v>16</v>
      </c>
      <c r="B19" s="13"/>
      <c r="C19" s="14">
        <v>6</v>
      </c>
      <c r="D19" s="10">
        <f>C19</f>
        <v>6</v>
      </c>
      <c r="E19" s="11"/>
      <c r="F19" s="32">
        <v>16</v>
      </c>
      <c r="G19" s="13"/>
      <c r="H19" s="14">
        <v>7</v>
      </c>
      <c r="I19" s="10">
        <f t="shared" si="1"/>
        <v>7</v>
      </c>
      <c r="J19" s="11"/>
      <c r="K19" s="13">
        <v>16</v>
      </c>
      <c r="L19" s="13"/>
      <c r="M19" s="14">
        <v>6</v>
      </c>
      <c r="N19" s="10">
        <f t="shared" si="2"/>
        <v>6</v>
      </c>
      <c r="O19" s="11"/>
    </row>
    <row r="20" spans="1:15" ht="13.5">
      <c r="A20" s="15">
        <v>17</v>
      </c>
      <c r="B20" s="13"/>
      <c r="C20" s="14">
        <v>6</v>
      </c>
      <c r="D20" s="10">
        <f aca="true" t="shared" si="3" ref="D20:D25">C20</f>
        <v>6</v>
      </c>
      <c r="E20" s="11"/>
      <c r="F20" s="33">
        <v>17</v>
      </c>
      <c r="G20" s="13"/>
      <c r="H20" s="14">
        <v>6</v>
      </c>
      <c r="I20" s="10">
        <f t="shared" si="1"/>
        <v>6</v>
      </c>
      <c r="J20" s="12"/>
      <c r="K20" s="15">
        <v>17</v>
      </c>
      <c r="L20" s="13"/>
      <c r="M20" s="14">
        <v>6</v>
      </c>
      <c r="N20" s="10">
        <f t="shared" si="2"/>
        <v>6</v>
      </c>
      <c r="O20" s="12"/>
    </row>
    <row r="21" spans="1:15" ht="13.5">
      <c r="A21" s="13">
        <v>18</v>
      </c>
      <c r="B21" s="13"/>
      <c r="C21" s="14">
        <v>5</v>
      </c>
      <c r="D21" s="10">
        <f t="shared" si="3"/>
        <v>5</v>
      </c>
      <c r="E21" s="11"/>
      <c r="F21" s="32">
        <v>18</v>
      </c>
      <c r="G21" s="13"/>
      <c r="H21" s="14">
        <v>5.5</v>
      </c>
      <c r="I21" s="10">
        <f t="shared" si="1"/>
        <v>5.5</v>
      </c>
      <c r="J21" s="12"/>
      <c r="K21" s="13">
        <v>18</v>
      </c>
      <c r="L21" s="13"/>
      <c r="M21" s="14">
        <v>5</v>
      </c>
      <c r="N21" s="10">
        <f t="shared" si="2"/>
        <v>5</v>
      </c>
      <c r="O21" s="12"/>
    </row>
    <row r="22" spans="1:15" ht="13.5">
      <c r="A22" s="34">
        <v>19</v>
      </c>
      <c r="B22" s="34">
        <v>2</v>
      </c>
      <c r="C22" s="77">
        <v>2</v>
      </c>
      <c r="D22" s="35">
        <f>C22*B22</f>
        <v>4</v>
      </c>
      <c r="E22" s="11"/>
      <c r="F22" s="36">
        <v>19</v>
      </c>
      <c r="G22" s="34">
        <v>2</v>
      </c>
      <c r="H22" s="77">
        <v>4</v>
      </c>
      <c r="I22" s="35">
        <f>H22*G22</f>
        <v>8</v>
      </c>
      <c r="J22" s="12"/>
      <c r="K22" s="34">
        <v>19</v>
      </c>
      <c r="L22" s="34">
        <v>2</v>
      </c>
      <c r="M22" s="77">
        <v>4</v>
      </c>
      <c r="N22" s="35">
        <f>M22*L22</f>
        <v>8</v>
      </c>
      <c r="O22" s="12"/>
    </row>
    <row r="23" spans="1:15" ht="13.5">
      <c r="A23" s="15">
        <v>20</v>
      </c>
      <c r="B23" s="13"/>
      <c r="C23" s="14">
        <v>3</v>
      </c>
      <c r="D23" s="10">
        <f t="shared" si="3"/>
        <v>3</v>
      </c>
      <c r="E23" s="11"/>
      <c r="F23" s="33">
        <v>20</v>
      </c>
      <c r="G23" s="13"/>
      <c r="H23" s="14">
        <v>5.5</v>
      </c>
      <c r="I23" s="10">
        <f t="shared" si="1"/>
        <v>5.5</v>
      </c>
      <c r="J23" s="12"/>
      <c r="K23" s="15">
        <v>20</v>
      </c>
      <c r="L23" s="13"/>
      <c r="M23" s="14">
        <v>4</v>
      </c>
      <c r="N23" s="10">
        <f t="shared" si="2"/>
        <v>4</v>
      </c>
      <c r="O23" s="12"/>
    </row>
    <row r="24" spans="1:15" ht="13.5">
      <c r="A24" s="13">
        <v>21</v>
      </c>
      <c r="B24" s="13"/>
      <c r="C24" s="14">
        <v>6</v>
      </c>
      <c r="D24" s="10">
        <f t="shared" si="3"/>
        <v>6</v>
      </c>
      <c r="E24" s="11"/>
      <c r="F24" s="32">
        <v>21</v>
      </c>
      <c r="G24" s="13"/>
      <c r="H24" s="14">
        <v>6</v>
      </c>
      <c r="I24" s="10">
        <f t="shared" si="1"/>
        <v>6</v>
      </c>
      <c r="J24" s="12"/>
      <c r="K24" s="13">
        <v>21</v>
      </c>
      <c r="L24" s="13"/>
      <c r="M24" s="14">
        <v>5</v>
      </c>
      <c r="N24" s="10">
        <f t="shared" si="2"/>
        <v>5</v>
      </c>
      <c r="O24" s="12"/>
    </row>
    <row r="25" spans="1:15" ht="13.5">
      <c r="A25" s="13">
        <v>22</v>
      </c>
      <c r="B25" s="13"/>
      <c r="C25" s="14">
        <v>6</v>
      </c>
      <c r="D25" s="10">
        <f t="shared" si="3"/>
        <v>6</v>
      </c>
      <c r="E25" s="11"/>
      <c r="F25" s="32">
        <v>22</v>
      </c>
      <c r="G25" s="13"/>
      <c r="H25" s="14">
        <v>6</v>
      </c>
      <c r="I25" s="10">
        <f t="shared" si="1"/>
        <v>6</v>
      </c>
      <c r="J25" s="12"/>
      <c r="K25" s="13">
        <v>22</v>
      </c>
      <c r="L25" s="13"/>
      <c r="M25" s="14">
        <v>5.5</v>
      </c>
      <c r="N25" s="10">
        <f t="shared" si="2"/>
        <v>5.5</v>
      </c>
      <c r="O25" s="12"/>
    </row>
    <row r="26" spans="1:15" ht="18" customHeight="1">
      <c r="A26" s="147"/>
      <c r="B26" s="148"/>
      <c r="C26" s="149"/>
      <c r="D26" s="53">
        <f>SUM(D4:D25)</f>
        <v>121</v>
      </c>
      <c r="E26" s="11"/>
      <c r="F26" s="147"/>
      <c r="G26" s="148"/>
      <c r="H26" s="149"/>
      <c r="I26" s="53">
        <f>SUM(I4:I25)</f>
        <v>131.5</v>
      </c>
      <c r="J26" s="12"/>
      <c r="K26" s="147"/>
      <c r="L26" s="148"/>
      <c r="M26" s="149"/>
      <c r="N26" s="53">
        <f>SUM(N4:N25)</f>
        <v>127</v>
      </c>
      <c r="O26" s="12"/>
    </row>
    <row r="27" spans="1:15" ht="15">
      <c r="A27" s="19">
        <v>1</v>
      </c>
      <c r="B27" s="19">
        <v>1</v>
      </c>
      <c r="C27" s="14">
        <v>6</v>
      </c>
      <c r="D27" s="10">
        <f>C27</f>
        <v>6</v>
      </c>
      <c r="E27" s="11"/>
      <c r="F27" s="19">
        <v>1</v>
      </c>
      <c r="G27" s="19">
        <v>1</v>
      </c>
      <c r="H27" s="14">
        <v>6</v>
      </c>
      <c r="I27" s="10">
        <f>H27</f>
        <v>6</v>
      </c>
      <c r="J27" s="12"/>
      <c r="K27" s="19">
        <v>1</v>
      </c>
      <c r="L27" s="19">
        <v>1</v>
      </c>
      <c r="M27" s="14">
        <v>5.5</v>
      </c>
      <c r="N27" s="10">
        <f>M27</f>
        <v>5.5</v>
      </c>
      <c r="O27" s="12"/>
    </row>
    <row r="28" spans="1:15" ht="15">
      <c r="A28" s="19">
        <v>2</v>
      </c>
      <c r="B28" s="19">
        <v>1</v>
      </c>
      <c r="C28" s="14">
        <v>6</v>
      </c>
      <c r="D28" s="10">
        <f>C28</f>
        <v>6</v>
      </c>
      <c r="E28" s="11"/>
      <c r="F28" s="19">
        <v>2</v>
      </c>
      <c r="G28" s="19">
        <v>1</v>
      </c>
      <c r="H28" s="14">
        <v>6</v>
      </c>
      <c r="I28" s="10">
        <f>H28</f>
        <v>6</v>
      </c>
      <c r="J28" s="12"/>
      <c r="K28" s="19">
        <v>2</v>
      </c>
      <c r="L28" s="19">
        <v>1</v>
      </c>
      <c r="M28" s="14">
        <v>6</v>
      </c>
      <c r="N28" s="10">
        <f>M28</f>
        <v>6</v>
      </c>
      <c r="O28" s="12"/>
    </row>
    <row r="29" spans="1:15" ht="15">
      <c r="A29" s="19">
        <v>3</v>
      </c>
      <c r="B29" s="19">
        <v>2</v>
      </c>
      <c r="C29" s="14">
        <v>5.5</v>
      </c>
      <c r="D29" s="10">
        <f>C29*2</f>
        <v>11</v>
      </c>
      <c r="E29" s="11"/>
      <c r="F29" s="19">
        <v>3</v>
      </c>
      <c r="G29" s="19">
        <v>2</v>
      </c>
      <c r="H29" s="14">
        <v>5</v>
      </c>
      <c r="I29" s="10">
        <f>H29*2</f>
        <v>10</v>
      </c>
      <c r="J29" s="12"/>
      <c r="K29" s="19">
        <v>3</v>
      </c>
      <c r="L29" s="19">
        <v>2</v>
      </c>
      <c r="M29" s="14">
        <v>5.5</v>
      </c>
      <c r="N29" s="10">
        <f>M29*2</f>
        <v>11</v>
      </c>
      <c r="O29" s="12"/>
    </row>
    <row r="30" spans="1:15" ht="15">
      <c r="A30" s="19">
        <v>4</v>
      </c>
      <c r="B30" s="19">
        <v>2</v>
      </c>
      <c r="C30" s="14">
        <v>6</v>
      </c>
      <c r="D30" s="10">
        <f>C30*2</f>
        <v>12</v>
      </c>
      <c r="E30" s="11"/>
      <c r="F30" s="19">
        <v>4</v>
      </c>
      <c r="G30" s="19">
        <v>2</v>
      </c>
      <c r="H30" s="14">
        <v>6</v>
      </c>
      <c r="I30" s="10">
        <f>H30*2</f>
        <v>12</v>
      </c>
      <c r="J30" s="12"/>
      <c r="K30" s="19">
        <v>4</v>
      </c>
      <c r="L30" s="19">
        <v>2</v>
      </c>
      <c r="M30" s="14">
        <v>6</v>
      </c>
      <c r="N30" s="10">
        <f>M30*2</f>
        <v>12</v>
      </c>
      <c r="O30" s="12"/>
    </row>
    <row r="31" spans="1:15" ht="15" customHeight="1">
      <c r="A31" s="147"/>
      <c r="B31" s="148"/>
      <c r="C31" s="149"/>
      <c r="D31" s="54">
        <f>SUM(D27:D30)</f>
        <v>35</v>
      </c>
      <c r="E31" s="11"/>
      <c r="F31" s="152"/>
      <c r="G31" s="153"/>
      <c r="H31" s="154"/>
      <c r="I31" s="54">
        <f>SUM(I27:I30)</f>
        <v>34</v>
      </c>
      <c r="J31" s="12"/>
      <c r="K31" s="147"/>
      <c r="L31" s="148"/>
      <c r="M31" s="149"/>
      <c r="N31" s="54">
        <f>SUM(N27:N30)</f>
        <v>34.5</v>
      </c>
      <c r="O31" s="12"/>
    </row>
    <row r="32" spans="1:15" ht="18.75" customHeight="1">
      <c r="A32" s="150"/>
      <c r="B32" s="151"/>
      <c r="C32" s="55">
        <f>SUM(D26+D31)-$D34-$D35</f>
        <v>156</v>
      </c>
      <c r="D32" s="56">
        <f>C32*100/290</f>
        <v>53.793103448275865</v>
      </c>
      <c r="E32" s="57"/>
      <c r="F32" s="150"/>
      <c r="G32" s="151"/>
      <c r="H32" s="55">
        <f>SUM(I26+I31)-$D34-$D35</f>
        <v>165.5</v>
      </c>
      <c r="I32" s="56">
        <f>H32*100/290</f>
        <v>57.06896551724138</v>
      </c>
      <c r="J32" s="35"/>
      <c r="K32" s="17"/>
      <c r="L32" s="18"/>
      <c r="M32" s="55">
        <f>SUM(N26+N31)-$D34-$D35</f>
        <v>161.5</v>
      </c>
      <c r="N32" s="56">
        <f>M32*100/290</f>
        <v>55.689655172413794</v>
      </c>
      <c r="O32" s="35"/>
    </row>
    <row r="34" spans="1:13" ht="18.75">
      <c r="A34" s="21" t="s">
        <v>19</v>
      </c>
      <c r="D34" s="22">
        <v>0</v>
      </c>
      <c r="F34" s="21"/>
      <c r="K34" s="60" t="str">
        <f>рез!E21</f>
        <v>E:</v>
      </c>
      <c r="L34" s="52"/>
      <c r="M34" s="52" t="str">
        <f>рез!F21</f>
        <v>Масленнікова Анна</v>
      </c>
    </row>
    <row r="35" spans="1:13" ht="18.75">
      <c r="A35" s="21" t="s">
        <v>20</v>
      </c>
      <c r="D35" s="22">
        <v>0</v>
      </c>
      <c r="E35" s="23"/>
      <c r="F35" s="21"/>
      <c r="J35" s="24"/>
      <c r="K35" s="60" t="str">
        <f>рез!E22</f>
        <v>C:</v>
      </c>
      <c r="L35" s="52"/>
      <c r="M35" s="52" t="str">
        <f>рез!F22</f>
        <v>Козіна Ірина</v>
      </c>
    </row>
    <row r="36" spans="1:15" ht="18.75">
      <c r="A36" s="144" t="s">
        <v>22</v>
      </c>
      <c r="B36" s="145"/>
      <c r="C36" s="146"/>
      <c r="D36" s="58">
        <f>C32+H32+M32</f>
        <v>483</v>
      </c>
      <c r="E36" s="25"/>
      <c r="F36" s="26"/>
      <c r="G36" s="26"/>
      <c r="H36" s="25"/>
      <c r="I36" s="27"/>
      <c r="J36" s="27"/>
      <c r="K36" s="60" t="str">
        <f>рез!E23</f>
        <v>M:</v>
      </c>
      <c r="L36" s="52"/>
      <c r="M36" s="52" t="str">
        <f>рез!F23</f>
        <v>Шкіптань Тетяна</v>
      </c>
      <c r="N36" s="27"/>
      <c r="O36" s="26"/>
    </row>
    <row r="37" spans="1:15" ht="15.75">
      <c r="A37" s="144" t="s">
        <v>21</v>
      </c>
      <c r="B37" s="145"/>
      <c r="C37" s="146"/>
      <c r="D37" s="59">
        <f>(D32+I32+N32)/3</f>
        <v>55.51724137931035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ht="12.75">
      <c r="A38" s="29"/>
    </row>
    <row r="39" spans="1:15" ht="30.75" customHeight="1">
      <c r="A39" s="28" t="s">
        <v>23</v>
      </c>
      <c r="D39" s="142" t="str">
        <f>рез!F13</f>
        <v>Брідж, 2001, мер., гн., УВП, Фарат-Бахрома, 702602, Сало С.О.</v>
      </c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</row>
    <row r="40" spans="1:12" ht="20.25" customHeight="1">
      <c r="A40" s="28" t="s">
        <v>24</v>
      </c>
      <c r="D40" s="142" t="str">
        <f>рез!C13</f>
        <v>Коломієць Валерія</v>
      </c>
      <c r="E40" s="142"/>
      <c r="F40" s="142"/>
      <c r="G40" s="142"/>
      <c r="H40" s="142"/>
      <c r="I40" s="142"/>
      <c r="J40" s="30"/>
      <c r="K40" s="30"/>
      <c r="L40" s="30"/>
    </row>
    <row r="41" spans="1:14" ht="24" customHeight="1">
      <c r="A41" s="28" t="s">
        <v>11</v>
      </c>
      <c r="D41" s="161" t="str">
        <f>рез!G13</f>
        <v>СДЮСШОР, м. Дніпропетровськ</v>
      </c>
      <c r="E41" s="161"/>
      <c r="F41" s="161"/>
      <c r="G41" s="161"/>
      <c r="H41" s="161"/>
      <c r="I41" s="161"/>
      <c r="N41" s="79">
        <f>рез!C5</f>
        <v>41811</v>
      </c>
    </row>
    <row r="42" spans="13:14" ht="18.75">
      <c r="M42" s="155"/>
      <c r="N42" s="156"/>
    </row>
    <row r="43" spans="1:15" ht="39.75" customHeight="1">
      <c r="A43" s="157" t="str">
        <f>рез!A1</f>
        <v>ВІДКРИТІ ВСЕУКРАЇНСЬКІ ЗМАГАННЯ З КІННОГО СПОРТУ (ВИЇЗДКА) ІІ етап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</row>
  </sheetData>
  <sheetProtection/>
  <mergeCells count="19">
    <mergeCell ref="A1:O1"/>
    <mergeCell ref="A2:D2"/>
    <mergeCell ref="F2:I2"/>
    <mergeCell ref="K2:N2"/>
    <mergeCell ref="A26:C26"/>
    <mergeCell ref="F26:H26"/>
    <mergeCell ref="K26:M26"/>
    <mergeCell ref="A31:C31"/>
    <mergeCell ref="F31:H31"/>
    <mergeCell ref="K31:M31"/>
    <mergeCell ref="A32:B32"/>
    <mergeCell ref="F32:G32"/>
    <mergeCell ref="A36:C36"/>
    <mergeCell ref="A37:C37"/>
    <mergeCell ref="D40:I40"/>
    <mergeCell ref="D41:I41"/>
    <mergeCell ref="M42:N42"/>
    <mergeCell ref="A43:O43"/>
    <mergeCell ref="D39:O39"/>
  </mergeCells>
  <printOptions/>
  <pageMargins left="0.7874015748031497" right="0.1968503937007874" top="0.2362204724409449" bottom="0.1968503937007874" header="0.1968503937007874" footer="0.196850393700787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AK43"/>
  <sheetViews>
    <sheetView zoomScalePageLayoutView="0" workbookViewId="0" topLeftCell="A19">
      <selection activeCell="R38" sqref="R38"/>
    </sheetView>
  </sheetViews>
  <sheetFormatPr defaultColWidth="3.8515625" defaultRowHeight="12.75"/>
  <cols>
    <col min="1" max="1" width="3.8515625" style="5" customWidth="1"/>
    <col min="2" max="2" width="2.8515625" style="5" customWidth="1"/>
    <col min="3" max="3" width="8.140625" style="5" customWidth="1"/>
    <col min="4" max="4" width="8.421875" style="5" customWidth="1"/>
    <col min="5" max="5" width="2.00390625" style="20" customWidth="1"/>
    <col min="6" max="6" width="3.8515625" style="5" customWidth="1"/>
    <col min="7" max="7" width="2.8515625" style="5" customWidth="1"/>
    <col min="8" max="8" width="7.7109375" style="5" customWidth="1"/>
    <col min="9" max="9" width="10.00390625" style="5" customWidth="1"/>
    <col min="10" max="10" width="2.00390625" style="20" customWidth="1"/>
    <col min="11" max="11" width="3.8515625" style="5" customWidth="1"/>
    <col min="12" max="12" width="2.8515625" style="5" customWidth="1"/>
    <col min="13" max="13" width="8.7109375" style="5" customWidth="1"/>
    <col min="14" max="14" width="11.28125" style="5" customWidth="1"/>
    <col min="15" max="15" width="2.00390625" style="20" customWidth="1"/>
    <col min="16" max="16384" width="3.8515625" style="5" customWidth="1"/>
  </cols>
  <sheetData>
    <row r="1" spans="1:15" ht="24" customHeight="1">
      <c r="A1" s="143" t="str">
        <f>рез!A3</f>
        <v>Командний Приз /діти/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</row>
    <row r="2" spans="1:37" s="1" customFormat="1" ht="15.75" customHeight="1">
      <c r="A2" s="158" t="str">
        <f>рез!I7</f>
        <v>Е</v>
      </c>
      <c r="B2" s="159"/>
      <c r="C2" s="159"/>
      <c r="D2" s="160"/>
      <c r="E2" s="6"/>
      <c r="F2" s="158" t="str">
        <f>рез!K7</f>
        <v>С</v>
      </c>
      <c r="G2" s="159"/>
      <c r="H2" s="159"/>
      <c r="I2" s="160"/>
      <c r="J2" s="7"/>
      <c r="K2" s="158" t="str">
        <f>рез!M7</f>
        <v>М</v>
      </c>
      <c r="L2" s="159"/>
      <c r="M2" s="159"/>
      <c r="N2" s="160"/>
      <c r="O2" s="7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15" ht="12.75">
      <c r="A3" s="9" t="s">
        <v>0</v>
      </c>
      <c r="B3" s="9"/>
      <c r="C3" s="9"/>
      <c r="D3" s="10"/>
      <c r="E3" s="11"/>
      <c r="F3" s="9" t="s">
        <v>0</v>
      </c>
      <c r="G3" s="9"/>
      <c r="H3" s="9"/>
      <c r="I3" s="10"/>
      <c r="J3" s="12"/>
      <c r="K3" s="9" t="s">
        <v>0</v>
      </c>
      <c r="L3" s="9"/>
      <c r="M3" s="9"/>
      <c r="N3" s="10"/>
      <c r="O3" s="12"/>
    </row>
    <row r="4" spans="1:15" ht="13.5">
      <c r="A4" s="13">
        <v>1</v>
      </c>
      <c r="B4" s="13"/>
      <c r="C4" s="14">
        <v>7</v>
      </c>
      <c r="D4" s="10">
        <f>C4</f>
        <v>7</v>
      </c>
      <c r="E4" s="11"/>
      <c r="F4" s="13">
        <v>1</v>
      </c>
      <c r="G4" s="13"/>
      <c r="H4" s="14">
        <v>7</v>
      </c>
      <c r="I4" s="10">
        <f>H4</f>
        <v>7</v>
      </c>
      <c r="J4" s="12"/>
      <c r="K4" s="13">
        <v>1</v>
      </c>
      <c r="L4" s="13"/>
      <c r="M4" s="14">
        <v>6</v>
      </c>
      <c r="N4" s="10">
        <f>M4</f>
        <v>6</v>
      </c>
      <c r="O4" s="12"/>
    </row>
    <row r="5" spans="1:15" ht="13.5">
      <c r="A5" s="13">
        <v>2</v>
      </c>
      <c r="B5" s="13"/>
      <c r="C5" s="14">
        <v>7</v>
      </c>
      <c r="D5" s="10">
        <f aca="true" t="shared" si="0" ref="D5:D18">C5</f>
        <v>7</v>
      </c>
      <c r="E5" s="11"/>
      <c r="F5" s="13">
        <v>2</v>
      </c>
      <c r="G5" s="13"/>
      <c r="H5" s="14">
        <v>6.5</v>
      </c>
      <c r="I5" s="10">
        <f aca="true" t="shared" si="1" ref="I5:I25">H5</f>
        <v>6.5</v>
      </c>
      <c r="J5" s="12"/>
      <c r="K5" s="13">
        <v>2</v>
      </c>
      <c r="L5" s="13"/>
      <c r="M5" s="14">
        <v>6.5</v>
      </c>
      <c r="N5" s="10">
        <f aca="true" t="shared" si="2" ref="N5:N25">M5</f>
        <v>6.5</v>
      </c>
      <c r="O5" s="12"/>
    </row>
    <row r="6" spans="1:15" ht="13.5">
      <c r="A6" s="15">
        <v>3</v>
      </c>
      <c r="B6" s="15"/>
      <c r="C6" s="14">
        <v>6</v>
      </c>
      <c r="D6" s="16">
        <f>C6</f>
        <v>6</v>
      </c>
      <c r="E6" s="11"/>
      <c r="F6" s="15">
        <v>3</v>
      </c>
      <c r="G6" s="15"/>
      <c r="H6" s="14">
        <v>6</v>
      </c>
      <c r="I6" s="16">
        <f>H6</f>
        <v>6</v>
      </c>
      <c r="J6" s="12"/>
      <c r="K6" s="15">
        <v>3</v>
      </c>
      <c r="L6" s="15"/>
      <c r="M6" s="14">
        <v>6</v>
      </c>
      <c r="N6" s="16">
        <f>M6</f>
        <v>6</v>
      </c>
      <c r="O6" s="12"/>
    </row>
    <row r="7" spans="1:15" ht="13.5">
      <c r="A7" s="15">
        <v>4</v>
      </c>
      <c r="B7" s="15"/>
      <c r="C7" s="14">
        <v>6.5</v>
      </c>
      <c r="D7" s="16">
        <f>C7</f>
        <v>6.5</v>
      </c>
      <c r="E7" s="11"/>
      <c r="F7" s="15">
        <v>4</v>
      </c>
      <c r="G7" s="15"/>
      <c r="H7" s="14">
        <v>5</v>
      </c>
      <c r="I7" s="16">
        <f>H7</f>
        <v>5</v>
      </c>
      <c r="J7" s="12"/>
      <c r="K7" s="15">
        <v>4</v>
      </c>
      <c r="L7" s="15"/>
      <c r="M7" s="14">
        <v>6</v>
      </c>
      <c r="N7" s="16">
        <f>M7</f>
        <v>6</v>
      </c>
      <c r="O7" s="12"/>
    </row>
    <row r="8" spans="1:15" ht="13.5">
      <c r="A8" s="13">
        <v>5</v>
      </c>
      <c r="B8" s="13"/>
      <c r="C8" s="14">
        <v>7</v>
      </c>
      <c r="D8" s="16">
        <f t="shared" si="0"/>
        <v>7</v>
      </c>
      <c r="E8" s="11"/>
      <c r="F8" s="13">
        <v>5</v>
      </c>
      <c r="G8" s="13"/>
      <c r="H8" s="14">
        <v>7</v>
      </c>
      <c r="I8" s="10">
        <f t="shared" si="1"/>
        <v>7</v>
      </c>
      <c r="J8" s="12"/>
      <c r="K8" s="13">
        <v>5</v>
      </c>
      <c r="L8" s="13"/>
      <c r="M8" s="14">
        <v>6.5</v>
      </c>
      <c r="N8" s="10">
        <f t="shared" si="2"/>
        <v>6.5</v>
      </c>
      <c r="O8" s="12"/>
    </row>
    <row r="9" spans="1:15" ht="13.5">
      <c r="A9" s="13">
        <v>6</v>
      </c>
      <c r="B9" s="13"/>
      <c r="C9" s="14">
        <v>6.5</v>
      </c>
      <c r="D9" s="16">
        <f t="shared" si="0"/>
        <v>6.5</v>
      </c>
      <c r="E9" s="11"/>
      <c r="F9" s="13">
        <v>6</v>
      </c>
      <c r="G9" s="13"/>
      <c r="H9" s="14">
        <v>6</v>
      </c>
      <c r="I9" s="10">
        <f t="shared" si="1"/>
        <v>6</v>
      </c>
      <c r="J9" s="12"/>
      <c r="K9" s="13">
        <v>6</v>
      </c>
      <c r="L9" s="13"/>
      <c r="M9" s="14">
        <v>6.5</v>
      </c>
      <c r="N9" s="10">
        <f t="shared" si="2"/>
        <v>6.5</v>
      </c>
      <c r="O9" s="12"/>
    </row>
    <row r="10" spans="1:15" ht="13.5">
      <c r="A10" s="13">
        <v>7</v>
      </c>
      <c r="B10" s="13"/>
      <c r="C10" s="14">
        <v>5</v>
      </c>
      <c r="D10" s="16">
        <f t="shared" si="0"/>
        <v>5</v>
      </c>
      <c r="E10" s="11"/>
      <c r="F10" s="13">
        <v>7</v>
      </c>
      <c r="G10" s="13"/>
      <c r="H10" s="14">
        <v>6</v>
      </c>
      <c r="I10" s="10">
        <f t="shared" si="1"/>
        <v>6</v>
      </c>
      <c r="J10" s="12"/>
      <c r="K10" s="13">
        <v>7</v>
      </c>
      <c r="L10" s="13"/>
      <c r="M10" s="14">
        <v>5</v>
      </c>
      <c r="N10" s="10">
        <f t="shared" si="2"/>
        <v>5</v>
      </c>
      <c r="O10" s="12"/>
    </row>
    <row r="11" spans="1:15" ht="13.5">
      <c r="A11" s="15">
        <v>8</v>
      </c>
      <c r="B11" s="31"/>
      <c r="C11" s="14">
        <v>6</v>
      </c>
      <c r="D11" s="16">
        <f>C11</f>
        <v>6</v>
      </c>
      <c r="E11" s="11"/>
      <c r="F11" s="15">
        <v>8</v>
      </c>
      <c r="G11" s="15"/>
      <c r="H11" s="14">
        <v>6</v>
      </c>
      <c r="I11" s="16">
        <f>H11</f>
        <v>6</v>
      </c>
      <c r="J11" s="12"/>
      <c r="K11" s="15">
        <v>8</v>
      </c>
      <c r="L11" s="15"/>
      <c r="M11" s="14">
        <v>5</v>
      </c>
      <c r="N11" s="16">
        <f>M11</f>
        <v>5</v>
      </c>
      <c r="O11" s="12"/>
    </row>
    <row r="12" spans="1:15" ht="13.5">
      <c r="A12" s="13">
        <v>9</v>
      </c>
      <c r="B12" s="13"/>
      <c r="C12" s="14">
        <v>7</v>
      </c>
      <c r="D12" s="16">
        <f t="shared" si="0"/>
        <v>7</v>
      </c>
      <c r="E12" s="11"/>
      <c r="F12" s="13">
        <v>9</v>
      </c>
      <c r="G12" s="13"/>
      <c r="H12" s="14">
        <v>7</v>
      </c>
      <c r="I12" s="10">
        <f t="shared" si="1"/>
        <v>7</v>
      </c>
      <c r="J12" s="12"/>
      <c r="K12" s="13">
        <v>9</v>
      </c>
      <c r="L12" s="13"/>
      <c r="M12" s="14">
        <v>6.5</v>
      </c>
      <c r="N12" s="10">
        <f t="shared" si="2"/>
        <v>6.5</v>
      </c>
      <c r="O12" s="12"/>
    </row>
    <row r="13" spans="1:15" ht="13.5">
      <c r="A13" s="13">
        <v>10</v>
      </c>
      <c r="B13" s="13"/>
      <c r="C13" s="14">
        <v>6.5</v>
      </c>
      <c r="D13" s="10">
        <f>C13</f>
        <v>6.5</v>
      </c>
      <c r="E13" s="11"/>
      <c r="F13" s="13">
        <v>10</v>
      </c>
      <c r="G13" s="13"/>
      <c r="H13" s="14">
        <v>6</v>
      </c>
      <c r="I13" s="10">
        <f>H13</f>
        <v>6</v>
      </c>
      <c r="J13" s="11"/>
      <c r="K13" s="13">
        <v>10</v>
      </c>
      <c r="L13" s="13"/>
      <c r="M13" s="14">
        <v>6</v>
      </c>
      <c r="N13" s="10">
        <f>M13</f>
        <v>6</v>
      </c>
      <c r="O13" s="11"/>
    </row>
    <row r="14" spans="1:15" ht="13.5">
      <c r="A14" s="15">
        <v>11</v>
      </c>
      <c r="B14" s="15"/>
      <c r="C14" s="14">
        <v>6</v>
      </c>
      <c r="D14" s="16">
        <f>C14</f>
        <v>6</v>
      </c>
      <c r="E14" s="11"/>
      <c r="F14" s="15">
        <v>11</v>
      </c>
      <c r="G14" s="15"/>
      <c r="H14" s="14">
        <v>3</v>
      </c>
      <c r="I14" s="16">
        <f>H14</f>
        <v>3</v>
      </c>
      <c r="J14" s="11"/>
      <c r="K14" s="15">
        <v>11</v>
      </c>
      <c r="L14" s="15"/>
      <c r="M14" s="14">
        <v>4.5</v>
      </c>
      <c r="N14" s="16">
        <f>M14</f>
        <v>4.5</v>
      </c>
      <c r="O14" s="11"/>
    </row>
    <row r="15" spans="1:15" ht="13.5">
      <c r="A15" s="15">
        <v>12</v>
      </c>
      <c r="B15" s="15"/>
      <c r="C15" s="14">
        <v>6.5</v>
      </c>
      <c r="D15" s="16">
        <f>C15</f>
        <v>6.5</v>
      </c>
      <c r="E15" s="11"/>
      <c r="F15" s="15">
        <v>12</v>
      </c>
      <c r="G15" s="15"/>
      <c r="H15" s="14">
        <v>7</v>
      </c>
      <c r="I15" s="16">
        <f>H15</f>
        <v>7</v>
      </c>
      <c r="J15" s="11"/>
      <c r="K15" s="15">
        <v>12</v>
      </c>
      <c r="L15" s="15"/>
      <c r="M15" s="14">
        <v>6.5</v>
      </c>
      <c r="N15" s="16">
        <f>M15</f>
        <v>6.5</v>
      </c>
      <c r="O15" s="11"/>
    </row>
    <row r="16" spans="1:15" ht="13.5">
      <c r="A16" s="13">
        <v>13</v>
      </c>
      <c r="B16" s="13"/>
      <c r="C16" s="14">
        <v>7</v>
      </c>
      <c r="D16" s="10">
        <f t="shared" si="0"/>
        <v>7</v>
      </c>
      <c r="E16" s="11"/>
      <c r="F16" s="13">
        <v>13</v>
      </c>
      <c r="G16" s="13"/>
      <c r="H16" s="14">
        <v>7</v>
      </c>
      <c r="I16" s="10">
        <f t="shared" si="1"/>
        <v>7</v>
      </c>
      <c r="J16" s="11"/>
      <c r="K16" s="13">
        <v>13</v>
      </c>
      <c r="L16" s="13"/>
      <c r="M16" s="14">
        <v>7</v>
      </c>
      <c r="N16" s="16">
        <f t="shared" si="2"/>
        <v>7</v>
      </c>
      <c r="O16" s="11"/>
    </row>
    <row r="17" spans="1:15" ht="13.5">
      <c r="A17" s="15">
        <v>14</v>
      </c>
      <c r="B17" s="15"/>
      <c r="C17" s="14">
        <v>7</v>
      </c>
      <c r="D17" s="16">
        <f>C17</f>
        <v>7</v>
      </c>
      <c r="E17" s="11"/>
      <c r="F17" s="15">
        <v>14</v>
      </c>
      <c r="G17" s="15"/>
      <c r="H17" s="14">
        <v>6.5</v>
      </c>
      <c r="I17" s="16">
        <f>H17</f>
        <v>6.5</v>
      </c>
      <c r="J17" s="11"/>
      <c r="K17" s="15">
        <v>14</v>
      </c>
      <c r="L17" s="15"/>
      <c r="M17" s="14">
        <v>6.5</v>
      </c>
      <c r="N17" s="16">
        <f>M17</f>
        <v>6.5</v>
      </c>
      <c r="O17" s="11"/>
    </row>
    <row r="18" spans="1:15" ht="13.5">
      <c r="A18" s="13">
        <v>15</v>
      </c>
      <c r="B18" s="13"/>
      <c r="C18" s="14">
        <v>6.5</v>
      </c>
      <c r="D18" s="10">
        <f t="shared" si="0"/>
        <v>6.5</v>
      </c>
      <c r="E18" s="11"/>
      <c r="F18" s="13">
        <v>15</v>
      </c>
      <c r="G18" s="13"/>
      <c r="H18" s="14">
        <v>6</v>
      </c>
      <c r="I18" s="10">
        <f t="shared" si="1"/>
        <v>6</v>
      </c>
      <c r="J18" s="11"/>
      <c r="K18" s="13">
        <v>15</v>
      </c>
      <c r="L18" s="13"/>
      <c r="M18" s="14">
        <v>6</v>
      </c>
      <c r="N18" s="10">
        <f t="shared" si="2"/>
        <v>6</v>
      </c>
      <c r="O18" s="11"/>
    </row>
    <row r="19" spans="1:15" ht="13.5">
      <c r="A19" s="13">
        <v>16</v>
      </c>
      <c r="B19" s="13"/>
      <c r="C19" s="14">
        <v>7</v>
      </c>
      <c r="D19" s="10">
        <f>C19</f>
        <v>7</v>
      </c>
      <c r="E19" s="11"/>
      <c r="F19" s="32">
        <v>16</v>
      </c>
      <c r="G19" s="13"/>
      <c r="H19" s="14">
        <v>6.5</v>
      </c>
      <c r="I19" s="10">
        <f t="shared" si="1"/>
        <v>6.5</v>
      </c>
      <c r="J19" s="11"/>
      <c r="K19" s="13">
        <v>16</v>
      </c>
      <c r="L19" s="13"/>
      <c r="M19" s="14">
        <v>7</v>
      </c>
      <c r="N19" s="10">
        <f t="shared" si="2"/>
        <v>7</v>
      </c>
      <c r="O19" s="11"/>
    </row>
    <row r="20" spans="1:15" ht="13.5">
      <c r="A20" s="15">
        <v>17</v>
      </c>
      <c r="B20" s="13"/>
      <c r="C20" s="14">
        <v>6</v>
      </c>
      <c r="D20" s="10">
        <f aca="true" t="shared" si="3" ref="D20:D25">C20</f>
        <v>6</v>
      </c>
      <c r="E20" s="11"/>
      <c r="F20" s="33">
        <v>17</v>
      </c>
      <c r="G20" s="13"/>
      <c r="H20" s="14">
        <v>6</v>
      </c>
      <c r="I20" s="10">
        <f t="shared" si="1"/>
        <v>6</v>
      </c>
      <c r="J20" s="12"/>
      <c r="K20" s="15">
        <v>17</v>
      </c>
      <c r="L20" s="13"/>
      <c r="M20" s="14">
        <v>6</v>
      </c>
      <c r="N20" s="10">
        <f t="shared" si="2"/>
        <v>6</v>
      </c>
      <c r="O20" s="12"/>
    </row>
    <row r="21" spans="1:15" ht="13.5">
      <c r="A21" s="13">
        <v>18</v>
      </c>
      <c r="B21" s="13"/>
      <c r="C21" s="14">
        <v>6</v>
      </c>
      <c r="D21" s="10">
        <f t="shared" si="3"/>
        <v>6</v>
      </c>
      <c r="E21" s="11"/>
      <c r="F21" s="32">
        <v>18</v>
      </c>
      <c r="G21" s="13"/>
      <c r="H21" s="14">
        <v>6</v>
      </c>
      <c r="I21" s="10">
        <f t="shared" si="1"/>
        <v>6</v>
      </c>
      <c r="J21" s="12"/>
      <c r="K21" s="13">
        <v>18</v>
      </c>
      <c r="L21" s="13"/>
      <c r="M21" s="14">
        <v>5.5</v>
      </c>
      <c r="N21" s="10">
        <f t="shared" si="2"/>
        <v>5.5</v>
      </c>
      <c r="O21" s="12"/>
    </row>
    <row r="22" spans="1:15" ht="13.5">
      <c r="A22" s="34">
        <v>19</v>
      </c>
      <c r="B22" s="34">
        <v>2</v>
      </c>
      <c r="C22" s="77">
        <v>6.5</v>
      </c>
      <c r="D22" s="35">
        <f>C22*B22</f>
        <v>13</v>
      </c>
      <c r="E22" s="11"/>
      <c r="F22" s="36">
        <v>19</v>
      </c>
      <c r="G22" s="34">
        <v>2</v>
      </c>
      <c r="H22" s="77">
        <v>6.5</v>
      </c>
      <c r="I22" s="35">
        <f>H22*G22</f>
        <v>13</v>
      </c>
      <c r="J22" s="12"/>
      <c r="K22" s="34">
        <v>19</v>
      </c>
      <c r="L22" s="34">
        <v>2</v>
      </c>
      <c r="M22" s="77">
        <v>6</v>
      </c>
      <c r="N22" s="35">
        <f>M22*L22</f>
        <v>12</v>
      </c>
      <c r="O22" s="12"/>
    </row>
    <row r="23" spans="1:15" ht="13.5">
      <c r="A23" s="15">
        <v>20</v>
      </c>
      <c r="B23" s="13"/>
      <c r="C23" s="14">
        <v>6.5</v>
      </c>
      <c r="D23" s="10">
        <f t="shared" si="3"/>
        <v>6.5</v>
      </c>
      <c r="E23" s="11"/>
      <c r="F23" s="33">
        <v>20</v>
      </c>
      <c r="G23" s="13"/>
      <c r="H23" s="14">
        <v>6.5</v>
      </c>
      <c r="I23" s="10">
        <f t="shared" si="1"/>
        <v>6.5</v>
      </c>
      <c r="J23" s="12"/>
      <c r="K23" s="15">
        <v>20</v>
      </c>
      <c r="L23" s="13"/>
      <c r="M23" s="14">
        <v>6</v>
      </c>
      <c r="N23" s="10">
        <f t="shared" si="2"/>
        <v>6</v>
      </c>
      <c r="O23" s="12"/>
    </row>
    <row r="24" spans="1:15" ht="13.5">
      <c r="A24" s="13">
        <v>21</v>
      </c>
      <c r="B24" s="13"/>
      <c r="C24" s="14">
        <v>6.5</v>
      </c>
      <c r="D24" s="10">
        <f t="shared" si="3"/>
        <v>6.5</v>
      </c>
      <c r="E24" s="11"/>
      <c r="F24" s="32">
        <v>21</v>
      </c>
      <c r="G24" s="13"/>
      <c r="H24" s="14">
        <v>6.5</v>
      </c>
      <c r="I24" s="10">
        <f t="shared" si="1"/>
        <v>6.5</v>
      </c>
      <c r="J24" s="12"/>
      <c r="K24" s="13">
        <v>21</v>
      </c>
      <c r="L24" s="13"/>
      <c r="M24" s="14">
        <v>6</v>
      </c>
      <c r="N24" s="10">
        <f t="shared" si="2"/>
        <v>6</v>
      </c>
      <c r="O24" s="12"/>
    </row>
    <row r="25" spans="1:15" ht="13.5">
      <c r="A25" s="13">
        <v>22</v>
      </c>
      <c r="B25" s="13"/>
      <c r="C25" s="14">
        <v>6</v>
      </c>
      <c r="D25" s="10">
        <f t="shared" si="3"/>
        <v>6</v>
      </c>
      <c r="E25" s="11"/>
      <c r="F25" s="32">
        <v>22</v>
      </c>
      <c r="G25" s="13"/>
      <c r="H25" s="14">
        <v>6</v>
      </c>
      <c r="I25" s="10">
        <f t="shared" si="1"/>
        <v>6</v>
      </c>
      <c r="J25" s="12"/>
      <c r="K25" s="13">
        <v>22</v>
      </c>
      <c r="L25" s="13"/>
      <c r="M25" s="14">
        <v>6.5</v>
      </c>
      <c r="N25" s="10">
        <f t="shared" si="2"/>
        <v>6.5</v>
      </c>
      <c r="O25" s="12"/>
    </row>
    <row r="26" spans="1:15" ht="18" customHeight="1">
      <c r="A26" s="147"/>
      <c r="B26" s="148"/>
      <c r="C26" s="149"/>
      <c r="D26" s="53">
        <f>SUM(D4:D25)</f>
        <v>148.5</v>
      </c>
      <c r="E26" s="11"/>
      <c r="F26" s="147"/>
      <c r="G26" s="148"/>
      <c r="H26" s="149"/>
      <c r="I26" s="53">
        <f>SUM(I4:I25)</f>
        <v>142.5</v>
      </c>
      <c r="J26" s="12"/>
      <c r="K26" s="147"/>
      <c r="L26" s="148"/>
      <c r="M26" s="149"/>
      <c r="N26" s="53">
        <f>SUM(N4:N25)</f>
        <v>139.5</v>
      </c>
      <c r="O26" s="12"/>
    </row>
    <row r="27" spans="1:15" ht="15">
      <c r="A27" s="19">
        <v>1</v>
      </c>
      <c r="B27" s="19">
        <v>1</v>
      </c>
      <c r="C27" s="14">
        <v>6</v>
      </c>
      <c r="D27" s="10">
        <f>C27</f>
        <v>6</v>
      </c>
      <c r="E27" s="11"/>
      <c r="F27" s="19">
        <v>1</v>
      </c>
      <c r="G27" s="19">
        <v>1</v>
      </c>
      <c r="H27" s="14">
        <v>6.5</v>
      </c>
      <c r="I27" s="10">
        <f>H27</f>
        <v>6.5</v>
      </c>
      <c r="J27" s="12"/>
      <c r="K27" s="19">
        <v>1</v>
      </c>
      <c r="L27" s="19">
        <v>1</v>
      </c>
      <c r="M27" s="14">
        <v>6</v>
      </c>
      <c r="N27" s="10">
        <f>M27</f>
        <v>6</v>
      </c>
      <c r="O27" s="12"/>
    </row>
    <row r="28" spans="1:15" ht="15">
      <c r="A28" s="19">
        <v>2</v>
      </c>
      <c r="B28" s="19">
        <v>1</v>
      </c>
      <c r="C28" s="14">
        <v>6.5</v>
      </c>
      <c r="D28" s="10">
        <f>C28</f>
        <v>6.5</v>
      </c>
      <c r="E28" s="11"/>
      <c r="F28" s="19">
        <v>2</v>
      </c>
      <c r="G28" s="19">
        <v>1</v>
      </c>
      <c r="H28" s="14">
        <v>6</v>
      </c>
      <c r="I28" s="10">
        <f>H28</f>
        <v>6</v>
      </c>
      <c r="J28" s="12"/>
      <c r="K28" s="19">
        <v>2</v>
      </c>
      <c r="L28" s="19">
        <v>1</v>
      </c>
      <c r="M28" s="14">
        <v>6</v>
      </c>
      <c r="N28" s="10">
        <f>M28</f>
        <v>6</v>
      </c>
      <c r="O28" s="12"/>
    </row>
    <row r="29" spans="1:15" ht="15">
      <c r="A29" s="19">
        <v>3</v>
      </c>
      <c r="B29" s="19">
        <v>2</v>
      </c>
      <c r="C29" s="14">
        <v>6</v>
      </c>
      <c r="D29" s="10">
        <f>C29*2</f>
        <v>12</v>
      </c>
      <c r="E29" s="11"/>
      <c r="F29" s="19">
        <v>3</v>
      </c>
      <c r="G29" s="19">
        <v>2</v>
      </c>
      <c r="H29" s="14">
        <v>5</v>
      </c>
      <c r="I29" s="10">
        <f>H29*2</f>
        <v>10</v>
      </c>
      <c r="J29" s="12"/>
      <c r="K29" s="19">
        <v>3</v>
      </c>
      <c r="L29" s="19">
        <v>2</v>
      </c>
      <c r="M29" s="14">
        <v>5</v>
      </c>
      <c r="N29" s="10">
        <f>M29*2</f>
        <v>10</v>
      </c>
      <c r="O29" s="12"/>
    </row>
    <row r="30" spans="1:15" ht="15">
      <c r="A30" s="19">
        <v>4</v>
      </c>
      <c r="B30" s="19">
        <v>2</v>
      </c>
      <c r="C30" s="14">
        <v>7</v>
      </c>
      <c r="D30" s="10">
        <f>C30*2</f>
        <v>14</v>
      </c>
      <c r="E30" s="11"/>
      <c r="F30" s="19">
        <v>4</v>
      </c>
      <c r="G30" s="19">
        <v>2</v>
      </c>
      <c r="H30" s="14">
        <v>6.5</v>
      </c>
      <c r="I30" s="10">
        <f>H30*2</f>
        <v>13</v>
      </c>
      <c r="J30" s="12"/>
      <c r="K30" s="19">
        <v>4</v>
      </c>
      <c r="L30" s="19">
        <v>2</v>
      </c>
      <c r="M30" s="14">
        <v>6.5</v>
      </c>
      <c r="N30" s="10">
        <f>M30*2</f>
        <v>13</v>
      </c>
      <c r="O30" s="12"/>
    </row>
    <row r="31" spans="1:15" ht="15" customHeight="1">
      <c r="A31" s="147"/>
      <c r="B31" s="148"/>
      <c r="C31" s="149"/>
      <c r="D31" s="54">
        <f>SUM(D27:D30)</f>
        <v>38.5</v>
      </c>
      <c r="E31" s="11"/>
      <c r="F31" s="152"/>
      <c r="G31" s="153"/>
      <c r="H31" s="154"/>
      <c r="I31" s="54">
        <f>SUM(I27:I30)</f>
        <v>35.5</v>
      </c>
      <c r="J31" s="12"/>
      <c r="K31" s="147"/>
      <c r="L31" s="148"/>
      <c r="M31" s="149"/>
      <c r="N31" s="54">
        <f>SUM(N27:N30)</f>
        <v>35</v>
      </c>
      <c r="O31" s="12"/>
    </row>
    <row r="32" spans="1:15" ht="18.75" customHeight="1">
      <c r="A32" s="150"/>
      <c r="B32" s="151"/>
      <c r="C32" s="55">
        <f>SUM(D26+D31)-$D34-$D35</f>
        <v>187</v>
      </c>
      <c r="D32" s="56">
        <f>C32*100/290</f>
        <v>64.48275862068965</v>
      </c>
      <c r="E32" s="57"/>
      <c r="F32" s="150"/>
      <c r="G32" s="151"/>
      <c r="H32" s="55">
        <f>SUM(I26+I31)-$D34-$D35</f>
        <v>178</v>
      </c>
      <c r="I32" s="56">
        <f>H32*100/290</f>
        <v>61.37931034482759</v>
      </c>
      <c r="J32" s="35"/>
      <c r="K32" s="17"/>
      <c r="L32" s="18"/>
      <c r="M32" s="55">
        <f>SUM(N26+N31)-$D34-$D35</f>
        <v>174.5</v>
      </c>
      <c r="N32" s="56">
        <f>M32*100/290</f>
        <v>60.172413793103445</v>
      </c>
      <c r="O32" s="35"/>
    </row>
    <row r="34" spans="1:13" ht="18.75">
      <c r="A34" s="21" t="s">
        <v>19</v>
      </c>
      <c r="D34" s="22">
        <v>0</v>
      </c>
      <c r="F34" s="21"/>
      <c r="K34" s="60" t="str">
        <f>рез!E21</f>
        <v>E:</v>
      </c>
      <c r="L34" s="52"/>
      <c r="M34" s="52" t="str">
        <f>рез!F21</f>
        <v>Масленнікова Анна</v>
      </c>
    </row>
    <row r="35" spans="1:13" ht="18.75">
      <c r="A35" s="21" t="s">
        <v>20</v>
      </c>
      <c r="D35" s="22">
        <v>0</v>
      </c>
      <c r="E35" s="23"/>
      <c r="F35" s="21"/>
      <c r="J35" s="24"/>
      <c r="K35" s="60" t="str">
        <f>рез!E22</f>
        <v>C:</v>
      </c>
      <c r="L35" s="52"/>
      <c r="M35" s="52" t="str">
        <f>рез!F22</f>
        <v>Козіна Ірина</v>
      </c>
    </row>
    <row r="36" spans="1:15" ht="18.75">
      <c r="A36" s="144" t="s">
        <v>22</v>
      </c>
      <c r="B36" s="145"/>
      <c r="C36" s="146"/>
      <c r="D36" s="58">
        <f>C32+H32+M32</f>
        <v>539.5</v>
      </c>
      <c r="E36" s="25"/>
      <c r="F36" s="26"/>
      <c r="G36" s="26"/>
      <c r="H36" s="25"/>
      <c r="I36" s="27"/>
      <c r="J36" s="27"/>
      <c r="K36" s="60" t="str">
        <f>рез!E23</f>
        <v>M:</v>
      </c>
      <c r="L36" s="52"/>
      <c r="M36" s="52" t="str">
        <f>рез!F23</f>
        <v>Шкіптань Тетяна</v>
      </c>
      <c r="N36" s="27"/>
      <c r="O36" s="26"/>
    </row>
    <row r="37" spans="1:15" ht="15.75">
      <c r="A37" s="144" t="s">
        <v>21</v>
      </c>
      <c r="B37" s="145"/>
      <c r="C37" s="146"/>
      <c r="D37" s="59">
        <f>(D32+I32+N32)/3</f>
        <v>62.01149425287357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ht="12.75">
      <c r="A38" s="29"/>
    </row>
    <row r="39" spans="1:15" ht="30.75" customHeight="1">
      <c r="A39" s="28" t="s">
        <v>23</v>
      </c>
      <c r="D39" s="142" t="str">
        <f>рез!F14</f>
        <v>Triumph, 2005, мер., гн., УВП, Khorvat-Trembita, 702952, Недава Дар`я</v>
      </c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</row>
    <row r="40" spans="1:12" ht="20.25" customHeight="1">
      <c r="A40" s="28" t="s">
        <v>24</v>
      </c>
      <c r="D40" s="142" t="str">
        <f>рез!C14</f>
        <v>Недава Дар`я</v>
      </c>
      <c r="E40" s="142"/>
      <c r="F40" s="142"/>
      <c r="G40" s="142"/>
      <c r="H40" s="142"/>
      <c r="I40" s="142"/>
      <c r="J40" s="30"/>
      <c r="K40" s="30"/>
      <c r="L40" s="30"/>
    </row>
    <row r="41" spans="1:14" ht="24" customHeight="1">
      <c r="A41" s="28" t="s">
        <v>11</v>
      </c>
      <c r="D41" s="161" t="str">
        <f>рез!G14</f>
        <v>"OK Riding", Київська обл.</v>
      </c>
      <c r="E41" s="161"/>
      <c r="F41" s="161"/>
      <c r="G41" s="161"/>
      <c r="H41" s="161"/>
      <c r="I41" s="161"/>
      <c r="N41" s="79">
        <f>рез!C5</f>
        <v>41811</v>
      </c>
    </row>
    <row r="42" spans="13:14" ht="18.75">
      <c r="M42" s="155"/>
      <c r="N42" s="156"/>
    </row>
    <row r="43" spans="1:15" ht="39.75" customHeight="1">
      <c r="A43" s="157" t="str">
        <f>рез!A1</f>
        <v>ВІДКРИТІ ВСЕУКРАЇНСЬКІ ЗМАГАННЯ З КІННОГО СПОРТУ (ВИЇЗДКА) ІІ етап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</row>
  </sheetData>
  <sheetProtection/>
  <mergeCells count="19">
    <mergeCell ref="A1:O1"/>
    <mergeCell ref="A2:D2"/>
    <mergeCell ref="F2:I2"/>
    <mergeCell ref="K2:N2"/>
    <mergeCell ref="A26:C26"/>
    <mergeCell ref="F26:H26"/>
    <mergeCell ref="K26:M26"/>
    <mergeCell ref="A31:C31"/>
    <mergeCell ref="F31:H31"/>
    <mergeCell ref="K31:M31"/>
    <mergeCell ref="A32:B32"/>
    <mergeCell ref="F32:G32"/>
    <mergeCell ref="A36:C36"/>
    <mergeCell ref="A37:C37"/>
    <mergeCell ref="D40:I40"/>
    <mergeCell ref="D41:I41"/>
    <mergeCell ref="M42:N42"/>
    <mergeCell ref="A43:O43"/>
    <mergeCell ref="D39:O39"/>
  </mergeCells>
  <printOptions/>
  <pageMargins left="0.7874015748031497" right="0.1968503937007874" top="0.2362204724409449" bottom="0.1968503937007874" header="0.1968503937007874" footer="0.196850393700787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AK43"/>
  <sheetViews>
    <sheetView zoomScalePageLayoutView="0" workbookViewId="0" topLeftCell="A22">
      <selection activeCell="A31" sqref="A31:C31"/>
    </sheetView>
  </sheetViews>
  <sheetFormatPr defaultColWidth="3.8515625" defaultRowHeight="12.75"/>
  <cols>
    <col min="1" max="1" width="3.8515625" style="5" customWidth="1"/>
    <col min="2" max="2" width="2.8515625" style="5" customWidth="1"/>
    <col min="3" max="3" width="8.140625" style="5" customWidth="1"/>
    <col min="4" max="4" width="8.421875" style="5" customWidth="1"/>
    <col min="5" max="5" width="2.00390625" style="20" customWidth="1"/>
    <col min="6" max="6" width="3.8515625" style="5" customWidth="1"/>
    <col min="7" max="7" width="2.8515625" style="5" customWidth="1"/>
    <col min="8" max="8" width="7.7109375" style="5" customWidth="1"/>
    <col min="9" max="9" width="10.00390625" style="5" customWidth="1"/>
    <col min="10" max="10" width="2.00390625" style="20" customWidth="1"/>
    <col min="11" max="11" width="3.8515625" style="5" customWidth="1"/>
    <col min="12" max="12" width="2.8515625" style="5" customWidth="1"/>
    <col min="13" max="13" width="8.7109375" style="5" customWidth="1"/>
    <col min="14" max="14" width="11.28125" style="5" customWidth="1"/>
    <col min="15" max="15" width="2.00390625" style="20" customWidth="1"/>
    <col min="16" max="16384" width="3.8515625" style="5" customWidth="1"/>
  </cols>
  <sheetData>
    <row r="1" spans="1:15" ht="24" customHeight="1">
      <c r="A1" s="143" t="str">
        <f>рез!A3</f>
        <v>Командний Приз /діти/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</row>
    <row r="2" spans="1:37" s="1" customFormat="1" ht="15.75" customHeight="1">
      <c r="A2" s="158" t="str">
        <f>рез!I7</f>
        <v>Е</v>
      </c>
      <c r="B2" s="159"/>
      <c r="C2" s="159"/>
      <c r="D2" s="160"/>
      <c r="E2" s="6"/>
      <c r="F2" s="158" t="str">
        <f>рез!K7</f>
        <v>С</v>
      </c>
      <c r="G2" s="159"/>
      <c r="H2" s="159"/>
      <c r="I2" s="160"/>
      <c r="J2" s="7"/>
      <c r="K2" s="158" t="str">
        <f>рез!M7</f>
        <v>М</v>
      </c>
      <c r="L2" s="159"/>
      <c r="M2" s="159"/>
      <c r="N2" s="160"/>
      <c r="O2" s="7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15" ht="12.75">
      <c r="A3" s="9" t="s">
        <v>0</v>
      </c>
      <c r="B3" s="9"/>
      <c r="C3" s="9"/>
      <c r="D3" s="10"/>
      <c r="E3" s="11"/>
      <c r="F3" s="9" t="s">
        <v>0</v>
      </c>
      <c r="G3" s="9"/>
      <c r="H3" s="9"/>
      <c r="I3" s="10"/>
      <c r="J3" s="12"/>
      <c r="K3" s="9" t="s">
        <v>0</v>
      </c>
      <c r="L3" s="9"/>
      <c r="M3" s="9"/>
      <c r="N3" s="10"/>
      <c r="O3" s="12"/>
    </row>
    <row r="4" spans="1:15" ht="13.5">
      <c r="A4" s="13">
        <v>1</v>
      </c>
      <c r="B4" s="13"/>
      <c r="C4" s="14">
        <v>6</v>
      </c>
      <c r="D4" s="10">
        <f>C4</f>
        <v>6</v>
      </c>
      <c r="E4" s="11"/>
      <c r="F4" s="13">
        <v>1</v>
      </c>
      <c r="G4" s="13"/>
      <c r="H4" s="14">
        <v>6.5</v>
      </c>
      <c r="I4" s="10">
        <f>H4</f>
        <v>6.5</v>
      </c>
      <c r="J4" s="12"/>
      <c r="K4" s="13">
        <v>1</v>
      </c>
      <c r="L4" s="13"/>
      <c r="M4" s="14">
        <v>6</v>
      </c>
      <c r="N4" s="10">
        <f>M4</f>
        <v>6</v>
      </c>
      <c r="O4" s="12"/>
    </row>
    <row r="5" spans="1:15" ht="13.5">
      <c r="A5" s="13">
        <v>2</v>
      </c>
      <c r="B5" s="13"/>
      <c r="C5" s="14">
        <v>6</v>
      </c>
      <c r="D5" s="10">
        <f aca="true" t="shared" si="0" ref="D5:D18">C5</f>
        <v>6</v>
      </c>
      <c r="E5" s="11"/>
      <c r="F5" s="13">
        <v>2</v>
      </c>
      <c r="G5" s="13"/>
      <c r="H5" s="14">
        <v>7</v>
      </c>
      <c r="I5" s="10">
        <f aca="true" t="shared" si="1" ref="I5:I25">H5</f>
        <v>7</v>
      </c>
      <c r="J5" s="12"/>
      <c r="K5" s="13">
        <v>2</v>
      </c>
      <c r="L5" s="13"/>
      <c r="M5" s="14">
        <v>6</v>
      </c>
      <c r="N5" s="10">
        <f aca="true" t="shared" si="2" ref="N5:N25">M5</f>
        <v>6</v>
      </c>
      <c r="O5" s="12"/>
    </row>
    <row r="6" spans="1:15" ht="13.5">
      <c r="A6" s="15">
        <v>3</v>
      </c>
      <c r="B6" s="15"/>
      <c r="C6" s="14">
        <v>6</v>
      </c>
      <c r="D6" s="16">
        <f>C6</f>
        <v>6</v>
      </c>
      <c r="E6" s="11"/>
      <c r="F6" s="15">
        <v>3</v>
      </c>
      <c r="G6" s="15"/>
      <c r="H6" s="14">
        <v>6.5</v>
      </c>
      <c r="I6" s="16">
        <f>H6</f>
        <v>6.5</v>
      </c>
      <c r="J6" s="12"/>
      <c r="K6" s="15">
        <v>3</v>
      </c>
      <c r="L6" s="15"/>
      <c r="M6" s="14">
        <v>6.5</v>
      </c>
      <c r="N6" s="16">
        <f>M6</f>
        <v>6.5</v>
      </c>
      <c r="O6" s="12"/>
    </row>
    <row r="7" spans="1:15" ht="13.5">
      <c r="A7" s="15">
        <v>4</v>
      </c>
      <c r="B7" s="15"/>
      <c r="C7" s="14">
        <v>6</v>
      </c>
      <c r="D7" s="16">
        <f>C7</f>
        <v>6</v>
      </c>
      <c r="E7" s="11"/>
      <c r="F7" s="15">
        <v>4</v>
      </c>
      <c r="G7" s="15"/>
      <c r="H7" s="14">
        <v>6</v>
      </c>
      <c r="I7" s="16">
        <f>H7</f>
        <v>6</v>
      </c>
      <c r="J7" s="12"/>
      <c r="K7" s="15">
        <v>4</v>
      </c>
      <c r="L7" s="15"/>
      <c r="M7" s="14">
        <v>6.5</v>
      </c>
      <c r="N7" s="16">
        <f>M7</f>
        <v>6.5</v>
      </c>
      <c r="O7" s="12"/>
    </row>
    <row r="8" spans="1:15" ht="13.5">
      <c r="A8" s="13">
        <v>5</v>
      </c>
      <c r="B8" s="13"/>
      <c r="C8" s="14">
        <v>7</v>
      </c>
      <c r="D8" s="16">
        <f t="shared" si="0"/>
        <v>7</v>
      </c>
      <c r="E8" s="11"/>
      <c r="F8" s="13">
        <v>5</v>
      </c>
      <c r="G8" s="13"/>
      <c r="H8" s="14">
        <v>6.5</v>
      </c>
      <c r="I8" s="10">
        <f t="shared" si="1"/>
        <v>6.5</v>
      </c>
      <c r="J8" s="12"/>
      <c r="K8" s="13">
        <v>5</v>
      </c>
      <c r="L8" s="13"/>
      <c r="M8" s="14">
        <v>6.5</v>
      </c>
      <c r="N8" s="10">
        <f t="shared" si="2"/>
        <v>6.5</v>
      </c>
      <c r="O8" s="12"/>
    </row>
    <row r="9" spans="1:15" ht="13.5">
      <c r="A9" s="13">
        <v>6</v>
      </c>
      <c r="B9" s="13"/>
      <c r="C9" s="14">
        <v>6.5</v>
      </c>
      <c r="D9" s="16">
        <f t="shared" si="0"/>
        <v>6.5</v>
      </c>
      <c r="E9" s="11"/>
      <c r="F9" s="13">
        <v>6</v>
      </c>
      <c r="G9" s="13"/>
      <c r="H9" s="14">
        <v>6</v>
      </c>
      <c r="I9" s="10">
        <f t="shared" si="1"/>
        <v>6</v>
      </c>
      <c r="J9" s="12"/>
      <c r="K9" s="13">
        <v>6</v>
      </c>
      <c r="L9" s="13"/>
      <c r="M9" s="14">
        <v>6.5</v>
      </c>
      <c r="N9" s="10">
        <f t="shared" si="2"/>
        <v>6.5</v>
      </c>
      <c r="O9" s="12"/>
    </row>
    <row r="10" spans="1:15" ht="13.5">
      <c r="A10" s="13">
        <v>7</v>
      </c>
      <c r="B10" s="13"/>
      <c r="C10" s="14">
        <v>6</v>
      </c>
      <c r="D10" s="16">
        <f t="shared" si="0"/>
        <v>6</v>
      </c>
      <c r="E10" s="11"/>
      <c r="F10" s="13">
        <v>7</v>
      </c>
      <c r="G10" s="13"/>
      <c r="H10" s="14">
        <v>5</v>
      </c>
      <c r="I10" s="10">
        <f t="shared" si="1"/>
        <v>5</v>
      </c>
      <c r="J10" s="12"/>
      <c r="K10" s="13">
        <v>7</v>
      </c>
      <c r="L10" s="13"/>
      <c r="M10" s="14">
        <v>6.5</v>
      </c>
      <c r="N10" s="10">
        <f t="shared" si="2"/>
        <v>6.5</v>
      </c>
      <c r="O10" s="12"/>
    </row>
    <row r="11" spans="1:15" ht="13.5">
      <c r="A11" s="15">
        <v>8</v>
      </c>
      <c r="B11" s="31"/>
      <c r="C11" s="14">
        <v>5</v>
      </c>
      <c r="D11" s="16">
        <f>C11</f>
        <v>5</v>
      </c>
      <c r="E11" s="11"/>
      <c r="F11" s="15">
        <v>8</v>
      </c>
      <c r="G11" s="15"/>
      <c r="H11" s="14">
        <v>5</v>
      </c>
      <c r="I11" s="16">
        <f>H11</f>
        <v>5</v>
      </c>
      <c r="J11" s="12"/>
      <c r="K11" s="15">
        <v>8</v>
      </c>
      <c r="L11" s="15"/>
      <c r="M11" s="14">
        <v>5</v>
      </c>
      <c r="N11" s="16">
        <f>M11</f>
        <v>5</v>
      </c>
      <c r="O11" s="12"/>
    </row>
    <row r="12" spans="1:15" ht="13.5">
      <c r="A12" s="13">
        <v>9</v>
      </c>
      <c r="B12" s="13"/>
      <c r="C12" s="14">
        <v>6.5</v>
      </c>
      <c r="D12" s="16">
        <f t="shared" si="0"/>
        <v>6.5</v>
      </c>
      <c r="E12" s="11"/>
      <c r="F12" s="13">
        <v>9</v>
      </c>
      <c r="G12" s="13"/>
      <c r="H12" s="14">
        <v>6</v>
      </c>
      <c r="I12" s="10">
        <f t="shared" si="1"/>
        <v>6</v>
      </c>
      <c r="J12" s="12"/>
      <c r="K12" s="13">
        <v>9</v>
      </c>
      <c r="L12" s="13"/>
      <c r="M12" s="14">
        <v>6</v>
      </c>
      <c r="N12" s="10">
        <f t="shared" si="2"/>
        <v>6</v>
      </c>
      <c r="O12" s="12"/>
    </row>
    <row r="13" spans="1:15" ht="13.5">
      <c r="A13" s="13">
        <v>10</v>
      </c>
      <c r="B13" s="13"/>
      <c r="C13" s="14">
        <v>6.5</v>
      </c>
      <c r="D13" s="10">
        <f>C13</f>
        <v>6.5</v>
      </c>
      <c r="E13" s="11"/>
      <c r="F13" s="13">
        <v>10</v>
      </c>
      <c r="G13" s="13"/>
      <c r="H13" s="14">
        <v>6</v>
      </c>
      <c r="I13" s="10">
        <f>H13</f>
        <v>6</v>
      </c>
      <c r="J13" s="11"/>
      <c r="K13" s="13">
        <v>10</v>
      </c>
      <c r="L13" s="13"/>
      <c r="M13" s="14">
        <v>6.5</v>
      </c>
      <c r="N13" s="10">
        <f>M13</f>
        <v>6.5</v>
      </c>
      <c r="O13" s="11"/>
    </row>
    <row r="14" spans="1:15" ht="13.5">
      <c r="A14" s="15">
        <v>11</v>
      </c>
      <c r="B14" s="15"/>
      <c r="C14" s="14">
        <v>6</v>
      </c>
      <c r="D14" s="16">
        <f>C14</f>
        <v>6</v>
      </c>
      <c r="E14" s="11"/>
      <c r="F14" s="15">
        <v>11</v>
      </c>
      <c r="G14" s="15"/>
      <c r="H14" s="14">
        <v>6</v>
      </c>
      <c r="I14" s="16">
        <f>H14</f>
        <v>6</v>
      </c>
      <c r="J14" s="11"/>
      <c r="K14" s="15">
        <v>11</v>
      </c>
      <c r="L14" s="15"/>
      <c r="M14" s="14">
        <v>6.5</v>
      </c>
      <c r="N14" s="16">
        <f>M14</f>
        <v>6.5</v>
      </c>
      <c r="O14" s="11"/>
    </row>
    <row r="15" spans="1:15" ht="13.5">
      <c r="A15" s="15">
        <v>12</v>
      </c>
      <c r="B15" s="15"/>
      <c r="C15" s="14">
        <v>6.5</v>
      </c>
      <c r="D15" s="16">
        <f>C15</f>
        <v>6.5</v>
      </c>
      <c r="E15" s="11"/>
      <c r="F15" s="15">
        <v>12</v>
      </c>
      <c r="G15" s="15"/>
      <c r="H15" s="14">
        <v>7</v>
      </c>
      <c r="I15" s="16">
        <f>H15</f>
        <v>7</v>
      </c>
      <c r="J15" s="11"/>
      <c r="K15" s="15">
        <v>12</v>
      </c>
      <c r="L15" s="15"/>
      <c r="M15" s="14">
        <v>6.5</v>
      </c>
      <c r="N15" s="16">
        <f>M15</f>
        <v>6.5</v>
      </c>
      <c r="O15" s="11"/>
    </row>
    <row r="16" spans="1:15" ht="13.5">
      <c r="A16" s="13">
        <v>13</v>
      </c>
      <c r="B16" s="13"/>
      <c r="C16" s="14">
        <v>5</v>
      </c>
      <c r="D16" s="10">
        <f t="shared" si="0"/>
        <v>5</v>
      </c>
      <c r="E16" s="11"/>
      <c r="F16" s="13">
        <v>13</v>
      </c>
      <c r="G16" s="13"/>
      <c r="H16" s="14">
        <v>5</v>
      </c>
      <c r="I16" s="10">
        <f t="shared" si="1"/>
        <v>5</v>
      </c>
      <c r="J16" s="11"/>
      <c r="K16" s="13">
        <v>13</v>
      </c>
      <c r="L16" s="13"/>
      <c r="M16" s="14">
        <v>5</v>
      </c>
      <c r="N16" s="16">
        <f t="shared" si="2"/>
        <v>5</v>
      </c>
      <c r="O16" s="11"/>
    </row>
    <row r="17" spans="1:15" ht="13.5">
      <c r="A17" s="15">
        <v>14</v>
      </c>
      <c r="B17" s="15"/>
      <c r="C17" s="14">
        <v>6</v>
      </c>
      <c r="D17" s="16">
        <f>C17</f>
        <v>6</v>
      </c>
      <c r="E17" s="11"/>
      <c r="F17" s="15">
        <v>14</v>
      </c>
      <c r="G17" s="15"/>
      <c r="H17" s="14">
        <v>6</v>
      </c>
      <c r="I17" s="16">
        <f>H17</f>
        <v>6</v>
      </c>
      <c r="J17" s="11"/>
      <c r="K17" s="15">
        <v>14</v>
      </c>
      <c r="L17" s="15"/>
      <c r="M17" s="14">
        <v>6</v>
      </c>
      <c r="N17" s="16">
        <f>M17</f>
        <v>6</v>
      </c>
      <c r="O17" s="11"/>
    </row>
    <row r="18" spans="1:15" ht="13.5">
      <c r="A18" s="13">
        <v>15</v>
      </c>
      <c r="B18" s="13"/>
      <c r="C18" s="14">
        <v>6</v>
      </c>
      <c r="D18" s="10">
        <f t="shared" si="0"/>
        <v>6</v>
      </c>
      <c r="E18" s="11"/>
      <c r="F18" s="13">
        <v>15</v>
      </c>
      <c r="G18" s="13"/>
      <c r="H18" s="14">
        <v>6</v>
      </c>
      <c r="I18" s="10">
        <f t="shared" si="1"/>
        <v>6</v>
      </c>
      <c r="J18" s="11"/>
      <c r="K18" s="13">
        <v>15</v>
      </c>
      <c r="L18" s="13"/>
      <c r="M18" s="14">
        <v>6.5</v>
      </c>
      <c r="N18" s="10">
        <f t="shared" si="2"/>
        <v>6.5</v>
      </c>
      <c r="O18" s="11"/>
    </row>
    <row r="19" spans="1:15" ht="13.5">
      <c r="A19" s="13">
        <v>16</v>
      </c>
      <c r="B19" s="13"/>
      <c r="C19" s="14">
        <v>6</v>
      </c>
      <c r="D19" s="10">
        <f>C19</f>
        <v>6</v>
      </c>
      <c r="E19" s="11"/>
      <c r="F19" s="32">
        <v>16</v>
      </c>
      <c r="G19" s="13"/>
      <c r="H19" s="14">
        <v>6</v>
      </c>
      <c r="I19" s="10">
        <f t="shared" si="1"/>
        <v>6</v>
      </c>
      <c r="J19" s="11"/>
      <c r="K19" s="13">
        <v>16</v>
      </c>
      <c r="L19" s="13"/>
      <c r="M19" s="14">
        <v>5</v>
      </c>
      <c r="N19" s="10">
        <f t="shared" si="2"/>
        <v>5</v>
      </c>
      <c r="O19" s="11"/>
    </row>
    <row r="20" spans="1:15" ht="13.5">
      <c r="A20" s="15">
        <v>17</v>
      </c>
      <c r="B20" s="13"/>
      <c r="C20" s="14">
        <v>6</v>
      </c>
      <c r="D20" s="10">
        <f aca="true" t="shared" si="3" ref="D20:D25">C20</f>
        <v>6</v>
      </c>
      <c r="E20" s="11"/>
      <c r="F20" s="33">
        <v>17</v>
      </c>
      <c r="G20" s="13"/>
      <c r="H20" s="14">
        <v>5</v>
      </c>
      <c r="I20" s="10">
        <f t="shared" si="1"/>
        <v>5</v>
      </c>
      <c r="J20" s="12"/>
      <c r="K20" s="15">
        <v>17</v>
      </c>
      <c r="L20" s="13"/>
      <c r="M20" s="14">
        <v>6</v>
      </c>
      <c r="N20" s="10">
        <f t="shared" si="2"/>
        <v>6</v>
      </c>
      <c r="O20" s="12"/>
    </row>
    <row r="21" spans="1:15" ht="13.5">
      <c r="A21" s="13">
        <v>18</v>
      </c>
      <c r="B21" s="13"/>
      <c r="C21" s="14">
        <v>7</v>
      </c>
      <c r="D21" s="10">
        <f t="shared" si="3"/>
        <v>7</v>
      </c>
      <c r="E21" s="11"/>
      <c r="F21" s="32">
        <v>18</v>
      </c>
      <c r="G21" s="13"/>
      <c r="H21" s="14">
        <v>6</v>
      </c>
      <c r="I21" s="10">
        <f t="shared" si="1"/>
        <v>6</v>
      </c>
      <c r="J21" s="12"/>
      <c r="K21" s="13">
        <v>18</v>
      </c>
      <c r="L21" s="13"/>
      <c r="M21" s="14">
        <v>6</v>
      </c>
      <c r="N21" s="10">
        <f t="shared" si="2"/>
        <v>6</v>
      </c>
      <c r="O21" s="12"/>
    </row>
    <row r="22" spans="1:15" ht="13.5">
      <c r="A22" s="34">
        <v>19</v>
      </c>
      <c r="B22" s="34">
        <v>2</v>
      </c>
      <c r="C22" s="77">
        <v>6</v>
      </c>
      <c r="D22" s="35">
        <f>C22*B22</f>
        <v>12</v>
      </c>
      <c r="E22" s="11"/>
      <c r="F22" s="36">
        <v>19</v>
      </c>
      <c r="G22" s="34">
        <v>2</v>
      </c>
      <c r="H22" s="77">
        <v>7</v>
      </c>
      <c r="I22" s="35">
        <f>H22*G22</f>
        <v>14</v>
      </c>
      <c r="J22" s="12"/>
      <c r="K22" s="34">
        <v>19</v>
      </c>
      <c r="L22" s="34">
        <v>2</v>
      </c>
      <c r="M22" s="77">
        <v>6.5</v>
      </c>
      <c r="N22" s="35">
        <f>M22*L22</f>
        <v>13</v>
      </c>
      <c r="O22" s="12"/>
    </row>
    <row r="23" spans="1:15" ht="13.5">
      <c r="A23" s="15">
        <v>20</v>
      </c>
      <c r="B23" s="13"/>
      <c r="C23" s="14">
        <v>6.5</v>
      </c>
      <c r="D23" s="10">
        <f t="shared" si="3"/>
        <v>6.5</v>
      </c>
      <c r="E23" s="11"/>
      <c r="F23" s="33">
        <v>20</v>
      </c>
      <c r="G23" s="13"/>
      <c r="H23" s="14">
        <v>6</v>
      </c>
      <c r="I23" s="10">
        <f t="shared" si="1"/>
        <v>6</v>
      </c>
      <c r="J23" s="12"/>
      <c r="K23" s="15">
        <v>20</v>
      </c>
      <c r="L23" s="13"/>
      <c r="M23" s="14">
        <v>5.5</v>
      </c>
      <c r="N23" s="10">
        <f t="shared" si="2"/>
        <v>5.5</v>
      </c>
      <c r="O23" s="12"/>
    </row>
    <row r="24" spans="1:15" ht="13.5">
      <c r="A24" s="13">
        <v>21</v>
      </c>
      <c r="B24" s="13"/>
      <c r="C24" s="14">
        <v>6</v>
      </c>
      <c r="D24" s="10">
        <f t="shared" si="3"/>
        <v>6</v>
      </c>
      <c r="E24" s="11"/>
      <c r="F24" s="32">
        <v>21</v>
      </c>
      <c r="G24" s="13"/>
      <c r="H24" s="14">
        <v>6</v>
      </c>
      <c r="I24" s="10">
        <f t="shared" si="1"/>
        <v>6</v>
      </c>
      <c r="J24" s="12"/>
      <c r="K24" s="13">
        <v>21</v>
      </c>
      <c r="L24" s="13"/>
      <c r="M24" s="14">
        <v>6</v>
      </c>
      <c r="N24" s="10">
        <f t="shared" si="2"/>
        <v>6</v>
      </c>
      <c r="O24" s="12"/>
    </row>
    <row r="25" spans="1:15" ht="13.5">
      <c r="A25" s="13">
        <v>22</v>
      </c>
      <c r="B25" s="13"/>
      <c r="C25" s="14">
        <v>6</v>
      </c>
      <c r="D25" s="10">
        <f t="shared" si="3"/>
        <v>6</v>
      </c>
      <c r="E25" s="11"/>
      <c r="F25" s="32">
        <v>22</v>
      </c>
      <c r="G25" s="13"/>
      <c r="H25" s="14">
        <v>7</v>
      </c>
      <c r="I25" s="10">
        <f t="shared" si="1"/>
        <v>7</v>
      </c>
      <c r="J25" s="12"/>
      <c r="K25" s="13">
        <v>22</v>
      </c>
      <c r="L25" s="13"/>
      <c r="M25" s="14">
        <v>6</v>
      </c>
      <c r="N25" s="10">
        <f t="shared" si="2"/>
        <v>6</v>
      </c>
      <c r="O25" s="12"/>
    </row>
    <row r="26" spans="1:15" ht="18" customHeight="1">
      <c r="A26" s="147"/>
      <c r="B26" s="148"/>
      <c r="C26" s="149"/>
      <c r="D26" s="53">
        <f>SUM(D4:D25)</f>
        <v>140.5</v>
      </c>
      <c r="E26" s="11"/>
      <c r="F26" s="147"/>
      <c r="G26" s="148"/>
      <c r="H26" s="149"/>
      <c r="I26" s="53">
        <f>SUM(I4:I25)</f>
        <v>140.5</v>
      </c>
      <c r="J26" s="12"/>
      <c r="K26" s="147"/>
      <c r="L26" s="148"/>
      <c r="M26" s="149"/>
      <c r="N26" s="53">
        <f>SUM(N4:N25)</f>
        <v>140</v>
      </c>
      <c r="O26" s="12"/>
    </row>
    <row r="27" spans="1:15" ht="15">
      <c r="A27" s="19">
        <v>1</v>
      </c>
      <c r="B27" s="19">
        <v>1</v>
      </c>
      <c r="C27" s="14">
        <v>6</v>
      </c>
      <c r="D27" s="10">
        <f>C27</f>
        <v>6</v>
      </c>
      <c r="E27" s="11"/>
      <c r="F27" s="19">
        <v>1</v>
      </c>
      <c r="G27" s="19">
        <v>1</v>
      </c>
      <c r="H27" s="14">
        <v>6</v>
      </c>
      <c r="I27" s="10">
        <f>H27</f>
        <v>6</v>
      </c>
      <c r="J27" s="12"/>
      <c r="K27" s="19">
        <v>1</v>
      </c>
      <c r="L27" s="19">
        <v>1</v>
      </c>
      <c r="M27" s="14">
        <v>6</v>
      </c>
      <c r="N27" s="10">
        <f>M27</f>
        <v>6</v>
      </c>
      <c r="O27" s="12"/>
    </row>
    <row r="28" spans="1:15" ht="15">
      <c r="A28" s="19">
        <v>2</v>
      </c>
      <c r="B28" s="19">
        <v>1</v>
      </c>
      <c r="C28" s="14">
        <v>6</v>
      </c>
      <c r="D28" s="10">
        <f>C28</f>
        <v>6</v>
      </c>
      <c r="E28" s="11"/>
      <c r="F28" s="19">
        <v>2</v>
      </c>
      <c r="G28" s="19">
        <v>1</v>
      </c>
      <c r="H28" s="14">
        <v>6</v>
      </c>
      <c r="I28" s="10">
        <f>H28</f>
        <v>6</v>
      </c>
      <c r="J28" s="12"/>
      <c r="K28" s="19">
        <v>2</v>
      </c>
      <c r="L28" s="19">
        <v>1</v>
      </c>
      <c r="M28" s="14">
        <v>6</v>
      </c>
      <c r="N28" s="10">
        <f>M28</f>
        <v>6</v>
      </c>
      <c r="O28" s="12"/>
    </row>
    <row r="29" spans="1:15" ht="15">
      <c r="A29" s="19">
        <v>3</v>
      </c>
      <c r="B29" s="19">
        <v>2</v>
      </c>
      <c r="C29" s="14">
        <v>5.5</v>
      </c>
      <c r="D29" s="10">
        <f>C29*2</f>
        <v>11</v>
      </c>
      <c r="E29" s="11"/>
      <c r="F29" s="19">
        <v>3</v>
      </c>
      <c r="G29" s="19">
        <v>2</v>
      </c>
      <c r="H29" s="14">
        <v>6</v>
      </c>
      <c r="I29" s="10">
        <f>H29*2</f>
        <v>12</v>
      </c>
      <c r="J29" s="12"/>
      <c r="K29" s="19">
        <v>3</v>
      </c>
      <c r="L29" s="19">
        <v>2</v>
      </c>
      <c r="M29" s="14">
        <v>6.5</v>
      </c>
      <c r="N29" s="10">
        <f>M29*2</f>
        <v>13</v>
      </c>
      <c r="O29" s="12"/>
    </row>
    <row r="30" spans="1:15" ht="15">
      <c r="A30" s="19">
        <v>4</v>
      </c>
      <c r="B30" s="19">
        <v>2</v>
      </c>
      <c r="C30" s="14">
        <v>6.5</v>
      </c>
      <c r="D30" s="10">
        <f>C30*2</f>
        <v>13</v>
      </c>
      <c r="E30" s="11"/>
      <c r="F30" s="19">
        <v>4</v>
      </c>
      <c r="G30" s="19">
        <v>2</v>
      </c>
      <c r="H30" s="14">
        <v>6</v>
      </c>
      <c r="I30" s="10">
        <f>H30*2</f>
        <v>12</v>
      </c>
      <c r="J30" s="12"/>
      <c r="K30" s="19">
        <v>4</v>
      </c>
      <c r="L30" s="19">
        <v>2</v>
      </c>
      <c r="M30" s="14">
        <v>6.5</v>
      </c>
      <c r="N30" s="10">
        <f>M30*2</f>
        <v>13</v>
      </c>
      <c r="O30" s="12"/>
    </row>
    <row r="31" spans="1:15" ht="15" customHeight="1">
      <c r="A31" s="147"/>
      <c r="B31" s="148"/>
      <c r="C31" s="149"/>
      <c r="D31" s="54">
        <f>SUM(D27:D30)</f>
        <v>36</v>
      </c>
      <c r="E31" s="11"/>
      <c r="F31" s="152"/>
      <c r="G31" s="153"/>
      <c r="H31" s="154"/>
      <c r="I31" s="54">
        <f>SUM(I27:I30)</f>
        <v>36</v>
      </c>
      <c r="J31" s="12"/>
      <c r="K31" s="147"/>
      <c r="L31" s="148"/>
      <c r="M31" s="149"/>
      <c r="N31" s="54">
        <f>SUM(N27:N30)</f>
        <v>38</v>
      </c>
      <c r="O31" s="12"/>
    </row>
    <row r="32" spans="1:15" ht="18.75" customHeight="1">
      <c r="A32" s="150"/>
      <c r="B32" s="151"/>
      <c r="C32" s="55">
        <f>SUM(D26+D31)-$D34-$D35</f>
        <v>176.5</v>
      </c>
      <c r="D32" s="56">
        <f>C32*100/290</f>
        <v>60.86206896551724</v>
      </c>
      <c r="E32" s="57"/>
      <c r="F32" s="150"/>
      <c r="G32" s="151"/>
      <c r="H32" s="55">
        <f>SUM(I26+I31)-$D34-$D35</f>
        <v>176.5</v>
      </c>
      <c r="I32" s="56">
        <f>H32*100/290</f>
        <v>60.86206896551724</v>
      </c>
      <c r="J32" s="35"/>
      <c r="K32" s="17"/>
      <c r="L32" s="18"/>
      <c r="M32" s="55">
        <f>SUM(N26+N31)-$D34-$D35</f>
        <v>178</v>
      </c>
      <c r="N32" s="56">
        <f>M32*100/290</f>
        <v>61.37931034482759</v>
      </c>
      <c r="O32" s="35"/>
    </row>
    <row r="34" spans="1:13" ht="18.75">
      <c r="A34" s="21" t="s">
        <v>19</v>
      </c>
      <c r="D34" s="22">
        <v>0</v>
      </c>
      <c r="F34" s="21"/>
      <c r="K34" s="60" t="str">
        <f>рез!E21</f>
        <v>E:</v>
      </c>
      <c r="L34" s="52"/>
      <c r="M34" s="52" t="str">
        <f>рез!F21</f>
        <v>Масленнікова Анна</v>
      </c>
    </row>
    <row r="35" spans="1:13" ht="18.75">
      <c r="A35" s="21" t="s">
        <v>20</v>
      </c>
      <c r="D35" s="22">
        <v>0</v>
      </c>
      <c r="E35" s="23"/>
      <c r="F35" s="21"/>
      <c r="J35" s="24"/>
      <c r="K35" s="60" t="str">
        <f>рез!E22</f>
        <v>C:</v>
      </c>
      <c r="L35" s="52"/>
      <c r="M35" s="52" t="str">
        <f>рез!F22</f>
        <v>Козіна Ірина</v>
      </c>
    </row>
    <row r="36" spans="1:15" ht="18.75">
      <c r="A36" s="144" t="s">
        <v>22</v>
      </c>
      <c r="B36" s="145"/>
      <c r="C36" s="146"/>
      <c r="D36" s="58">
        <f>C32+H32+M32</f>
        <v>531</v>
      </c>
      <c r="E36" s="25"/>
      <c r="F36" s="26"/>
      <c r="G36" s="26"/>
      <c r="H36" s="25"/>
      <c r="I36" s="27"/>
      <c r="J36" s="27"/>
      <c r="K36" s="60" t="str">
        <f>рез!E23</f>
        <v>M:</v>
      </c>
      <c r="L36" s="52"/>
      <c r="M36" s="52" t="str">
        <f>рез!F23</f>
        <v>Шкіптань Тетяна</v>
      </c>
      <c r="N36" s="27"/>
      <c r="O36" s="26"/>
    </row>
    <row r="37" spans="1:15" ht="15.75">
      <c r="A37" s="144" t="s">
        <v>21</v>
      </c>
      <c r="B37" s="145"/>
      <c r="C37" s="146"/>
      <c r="D37" s="59">
        <f>(D32+I32+N32)/3</f>
        <v>61.03448275862069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ht="12.75">
      <c r="A38" s="29"/>
    </row>
    <row r="39" spans="1:15" ht="30.75" customHeight="1">
      <c r="A39" s="28" t="s">
        <v>23</v>
      </c>
      <c r="D39" s="142" t="str">
        <f>рез!F15</f>
        <v>Vivaldi, 2002, мер., вор., KWPN, Nolimit-Arione, 702444, Ангелова Елена</v>
      </c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</row>
    <row r="40" spans="1:12" ht="20.25" customHeight="1">
      <c r="A40" s="28" t="s">
        <v>24</v>
      </c>
      <c r="D40" s="142" t="str">
        <f>рез!C15</f>
        <v>Ангелова Валерія</v>
      </c>
      <c r="E40" s="142"/>
      <c r="F40" s="142"/>
      <c r="G40" s="142"/>
      <c r="H40" s="142"/>
      <c r="I40" s="142"/>
      <c r="J40" s="30"/>
      <c r="K40" s="30"/>
      <c r="L40" s="30"/>
    </row>
    <row r="41" spans="1:14" ht="24" customHeight="1">
      <c r="A41" s="28" t="s">
        <v>11</v>
      </c>
      <c r="D41" s="161" t="str">
        <f>рез!G15</f>
        <v>КСК ”Horses of Anastasia”,
м. Днепропетровск</v>
      </c>
      <c r="E41" s="161"/>
      <c r="F41" s="161"/>
      <c r="G41" s="161"/>
      <c r="H41" s="161"/>
      <c r="I41" s="161"/>
      <c r="N41" s="79">
        <f>рез!C5</f>
        <v>41811</v>
      </c>
    </row>
    <row r="42" spans="13:14" ht="18.75">
      <c r="M42" s="155"/>
      <c r="N42" s="156"/>
    </row>
    <row r="43" spans="1:15" ht="39.75" customHeight="1">
      <c r="A43" s="157" t="str">
        <f>рез!A1</f>
        <v>ВІДКРИТІ ВСЕУКРАЇНСЬКІ ЗМАГАННЯ З КІННОГО СПОРТУ (ВИЇЗДКА) ІІ етап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</row>
  </sheetData>
  <sheetProtection/>
  <mergeCells count="19">
    <mergeCell ref="A1:O1"/>
    <mergeCell ref="A2:D2"/>
    <mergeCell ref="F2:I2"/>
    <mergeCell ref="K2:N2"/>
    <mergeCell ref="A26:C26"/>
    <mergeCell ref="F26:H26"/>
    <mergeCell ref="K26:M26"/>
    <mergeCell ref="A31:C31"/>
    <mergeCell ref="F31:H31"/>
    <mergeCell ref="K31:M31"/>
    <mergeCell ref="A32:B32"/>
    <mergeCell ref="F32:G32"/>
    <mergeCell ref="A36:C36"/>
    <mergeCell ref="A37:C37"/>
    <mergeCell ref="D40:I40"/>
    <mergeCell ref="D41:I41"/>
    <mergeCell ref="M42:N42"/>
    <mergeCell ref="A43:O43"/>
    <mergeCell ref="D39:O39"/>
  </mergeCells>
  <printOptions/>
  <pageMargins left="0.7874015748031497" right="0.1968503937007874" top="0.2362204724409449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Юра</cp:lastModifiedBy>
  <cp:lastPrinted>2014-06-22T06:26:38Z</cp:lastPrinted>
  <dcterms:created xsi:type="dcterms:W3CDTF">1996-10-08T23:32:33Z</dcterms:created>
  <dcterms:modified xsi:type="dcterms:W3CDTF">2014-06-24T08:45:27Z</dcterms:modified>
  <cp:category/>
  <cp:version/>
  <cp:contentType/>
  <cp:contentStatus/>
</cp:coreProperties>
</file>