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930" windowWidth="11820" windowHeight="5760" tabRatio="923" firstSheet="14" activeTab="22"/>
  </bookViews>
  <sheets>
    <sheet name="СТ(24.07)" sheetId="1" r:id="rId1"/>
    <sheet name="ТР№1(80-90)Стіль" sheetId="2" r:id="rId2"/>
    <sheet name="ТР№2(90-100)Стіль" sheetId="3" r:id="rId3"/>
    <sheet name="ТР№3(90см)" sheetId="4" r:id="rId4"/>
    <sheet name="ТР№4(100см)" sheetId="5" r:id="rId5"/>
    <sheet name="ТР№5(110см) " sheetId="6" r:id="rId6"/>
    <sheet name="ТР№6(115см)" sheetId="7" r:id="rId7"/>
    <sheet name="ТР№7(125см)" sheetId="8" r:id="rId8"/>
    <sheet name="СТ(25.07)" sheetId="9" r:id="rId9"/>
    <sheet name="ТР№8(80-90)Стіль" sheetId="10" r:id="rId10"/>
    <sheet name="ТР№9(90-100)Стіль " sheetId="11" r:id="rId11"/>
    <sheet name="ТР№10(95см)" sheetId="12" r:id="rId12"/>
    <sheet name="ТР№11(105см)" sheetId="13" r:id="rId13"/>
    <sheet name="ТР№12(115см)" sheetId="14" r:id="rId14"/>
    <sheet name="ТР№13(125см)" sheetId="15" r:id="rId15"/>
    <sheet name="ТР№14(135см)Джокер" sheetId="16" r:id="rId16"/>
    <sheet name="СТ(26.07)" sheetId="17" r:id="rId17"/>
    <sheet name="ТР№15(90см)" sheetId="18" r:id="rId18"/>
    <sheet name="ТР№16(100см)" sheetId="19" r:id="rId19"/>
    <sheet name="ТР№20(140см)" sheetId="20" r:id="rId20"/>
    <sheet name="ТР№17(110см)" sheetId="21" r:id="rId21"/>
    <sheet name="ТР№18(120см)" sheetId="22" r:id="rId22"/>
    <sheet name="ТР№19(130см)" sheetId="23" r:id="rId23"/>
  </sheets>
  <definedNames>
    <definedName name="_xlnm.Print_Area" localSheetId="0">'СТ(24.07)'!$A$1:$J$131</definedName>
    <definedName name="_xlnm.Print_Area" localSheetId="8">'СТ(25.07)'!$A$1:$J$124</definedName>
    <definedName name="_xlnm.Print_Area" localSheetId="16">'СТ(26.07)'!$A$1:$J$113</definedName>
    <definedName name="_xlnm.Print_Area" localSheetId="1">'ТР№1(80-90)Стіль'!$A$1:$T$23</definedName>
    <definedName name="_xlnm.Print_Area" localSheetId="11">'ТР№10(95см)'!$A$1:$P$28</definedName>
    <definedName name="_xlnm.Print_Area" localSheetId="12">'ТР№11(105см)'!$A$1:$P$37</definedName>
    <definedName name="_xlnm.Print_Area" localSheetId="13">'ТР№12(115см)'!$A$1:$N$36</definedName>
    <definedName name="_xlnm.Print_Area" localSheetId="14">'ТР№13(125см)'!$A$1:$N$29</definedName>
    <definedName name="_xlnm.Print_Area" localSheetId="15">'ТР№14(135см)Джокер'!$A$1:$N$31</definedName>
    <definedName name="_xlnm.Print_Area" localSheetId="17">'ТР№15(90см)'!$A$1:$P$32</definedName>
    <definedName name="_xlnm.Print_Area" localSheetId="18">'ТР№16(100см)'!$A$1:$P$32</definedName>
    <definedName name="_xlnm.Print_Area" localSheetId="20">'ТР№17(110см)'!$A$1:$P$27</definedName>
    <definedName name="_xlnm.Print_Area" localSheetId="21">'ТР№18(120см)'!$A$1:$P$36</definedName>
    <definedName name="_xlnm.Print_Area" localSheetId="22">'ТР№19(130см)'!$A$1:$P$29</definedName>
    <definedName name="_xlnm.Print_Area" localSheetId="2">'ТР№2(90-100)Стіль'!$A$1:$T$21</definedName>
    <definedName name="_xlnm.Print_Area" localSheetId="19">'ТР№20(140см)'!$A$1:$P$28</definedName>
    <definedName name="_xlnm.Print_Area" localSheetId="3">'ТР№3(90см)'!$A$1:$P$29</definedName>
    <definedName name="_xlnm.Print_Area" localSheetId="4">'ТР№4(100см)'!$A$1:$P$35</definedName>
    <definedName name="_xlnm.Print_Area" localSheetId="5">'ТР№5(110см) '!$A$1:$P$30</definedName>
    <definedName name="_xlnm.Print_Area" localSheetId="6">'ТР№6(115см)'!$A$1:$P$37</definedName>
    <definedName name="_xlnm.Print_Area" localSheetId="7">'ТР№7(125см)'!$A$1:$N$34</definedName>
    <definedName name="_xlnm.Print_Area" localSheetId="9">'ТР№8(80-90)Стіль'!$A$1:$T$22</definedName>
    <definedName name="_xlnm.Print_Area" localSheetId="10">'ТР№9(90-100)Стіль '!$A$1:$T$16</definedName>
  </definedNames>
  <calcPr fullCalcOnLoad="1"/>
</workbook>
</file>

<file path=xl/sharedStrings.xml><?xml version="1.0" encoding="utf-8"?>
<sst xmlns="http://schemas.openxmlformats.org/spreadsheetml/2006/main" count="3882" uniqueCount="490">
  <si>
    <t>№ п\п</t>
  </si>
  <si>
    <t>Прізвище, ім'я вершника</t>
  </si>
  <si>
    <t>Головний секретар:</t>
  </si>
  <si>
    <t>Кличка коня</t>
  </si>
  <si>
    <t>ІН</t>
  </si>
  <si>
    <t>Розряд</t>
  </si>
  <si>
    <t>Рік народж.</t>
  </si>
  <si>
    <t>А</t>
  </si>
  <si>
    <t>самостійно</t>
  </si>
  <si>
    <t>Стартовий протокол</t>
  </si>
  <si>
    <t>Техничні результати</t>
  </si>
  <si>
    <t>Результат</t>
  </si>
  <si>
    <t>Шт.оч</t>
  </si>
  <si>
    <t>Час</t>
  </si>
  <si>
    <t>Зайняте місце</t>
  </si>
  <si>
    <t>Головний суддя :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</si>
  <si>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</si>
  <si>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</si>
  <si>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r>
      <t xml:space="preserve">Тренер                              </t>
    </r>
    <r>
      <rPr>
        <sz val="9"/>
        <rFont val="Bookman Old Style"/>
        <family val="1"/>
      </rPr>
      <t>(Прізвіще, ім'я)</t>
    </r>
  </si>
  <si>
    <t>Тренер                              (Прізвіще, ім'я)</t>
  </si>
  <si>
    <t>Клименко О.В.</t>
  </si>
  <si>
    <t>1 фаза</t>
  </si>
  <si>
    <t>11 фаза</t>
  </si>
  <si>
    <t>м.Київ Іподром</t>
  </si>
  <si>
    <t>Белінський Роман</t>
  </si>
  <si>
    <t xml:space="preserve">Грінвіч 04 </t>
  </si>
  <si>
    <t>№1</t>
  </si>
  <si>
    <t>МАРШРУТ</t>
  </si>
  <si>
    <t>ВИСОТА</t>
  </si>
  <si>
    <t>СТАТТЯ</t>
  </si>
  <si>
    <t>Рейтингові категорії</t>
  </si>
  <si>
    <t>274.5.6. Спец. Варіант</t>
  </si>
  <si>
    <t>Категорія</t>
  </si>
  <si>
    <t>Групи для нагородження</t>
  </si>
  <si>
    <t xml:space="preserve">ЧАС СТАРТУ МАРШРУТУ №1 :                  </t>
  </si>
  <si>
    <t xml:space="preserve">ЧАС СТАРТУ МАРШРУТУ №2 :                  </t>
  </si>
  <si>
    <t>№2</t>
  </si>
  <si>
    <t>90см</t>
  </si>
  <si>
    <t xml:space="preserve">ЧАС СТАРТУ МАРШРУТУ №3 :                  </t>
  </si>
  <si>
    <t>№3</t>
  </si>
  <si>
    <t>100см</t>
  </si>
  <si>
    <t xml:space="preserve">ЧАС СТАРТУ МАРШРУТУ №4 :                  </t>
  </si>
  <si>
    <t>№4</t>
  </si>
  <si>
    <t>110см</t>
  </si>
  <si>
    <t xml:space="preserve">ЧАС СТАРТУ МАРШРУТУ №5 :                  </t>
  </si>
  <si>
    <t>№5</t>
  </si>
  <si>
    <t>120см</t>
  </si>
  <si>
    <t xml:space="preserve">ЧАС СТАРТУ МАРШРУТУ №6 :                  </t>
  </si>
  <si>
    <t>№6</t>
  </si>
  <si>
    <t>S</t>
  </si>
  <si>
    <t>Рік нар.</t>
  </si>
  <si>
    <t>Сума шт. очок</t>
  </si>
  <si>
    <t>Нарахов. рейтинг. бали</t>
  </si>
  <si>
    <t>РЕЙТИНГОВІ КАТЕГОРІЇ</t>
  </si>
  <si>
    <t>ГРУПИ ДЛЯ НАГОРОДЖЕННЯ</t>
  </si>
  <si>
    <t>№7</t>
  </si>
  <si>
    <t xml:space="preserve">ЧАС ПОКАЗУ МАРШРУТІВ №3 та №4 РАЗОМ :               </t>
  </si>
  <si>
    <t xml:space="preserve">ЧАС ПОКАЗУ МАРШРУТІВ №1 та №2 РАЗОМ :               </t>
  </si>
  <si>
    <t>Маршрут</t>
  </si>
  <si>
    <t xml:space="preserve">ЧАС СТАРТУ МАРШРУТУ №7 :                  </t>
  </si>
  <si>
    <t>274.5.6. Дві фази, спец.вар., Табл.«А»</t>
  </si>
  <si>
    <t xml:space="preserve">ЧАС СТАРТУ МАРШРУТУ №8 :                  </t>
  </si>
  <si>
    <t>№8</t>
  </si>
  <si>
    <t>№9</t>
  </si>
  <si>
    <t>105см</t>
  </si>
  <si>
    <t xml:space="preserve">ЧАС СТАРТУ МАРШРУТУ №9 :                  </t>
  </si>
  <si>
    <t xml:space="preserve">ЧАС СТАРТУ МАРШРУТУ №10 :                  </t>
  </si>
  <si>
    <t>№10</t>
  </si>
  <si>
    <t>115см</t>
  </si>
  <si>
    <t xml:space="preserve">ЧАС СТАРТУ МАРШРУТУ №11 :                  </t>
  </si>
  <si>
    <t>№11</t>
  </si>
  <si>
    <t>125см</t>
  </si>
  <si>
    <t xml:space="preserve">ЧАС СТАРТУ МАРШРУТУ №13 :                  </t>
  </si>
  <si>
    <t>№13</t>
  </si>
  <si>
    <t>135см</t>
  </si>
  <si>
    <t>274.5.3. Дві фази, Табл.«А»</t>
  </si>
  <si>
    <t>№15</t>
  </si>
  <si>
    <t>І</t>
  </si>
  <si>
    <t>м.Київ</t>
  </si>
  <si>
    <t>КСК Imperial Horse Club</t>
  </si>
  <si>
    <t>б/р</t>
  </si>
  <si>
    <t>КМС</t>
  </si>
  <si>
    <t>МС</t>
  </si>
  <si>
    <t>Flying Horse Club</t>
  </si>
  <si>
    <t>ІІ</t>
  </si>
  <si>
    <t>ІІІ</t>
  </si>
  <si>
    <t>МСМК</t>
  </si>
  <si>
    <t>Черняк Костянтин</t>
  </si>
  <si>
    <t>Брайтон 02</t>
  </si>
  <si>
    <t>Донецьк Люкс</t>
  </si>
  <si>
    <t>Биков Володимир</t>
  </si>
  <si>
    <t>Зайцев Василь</t>
  </si>
  <si>
    <t>Чако Центо/2005/мер/гнід/OLD/ Chacco blu/ Wentora/103LO13/Оніщенко Олександр</t>
  </si>
  <si>
    <t>АМАТОРИ</t>
  </si>
  <si>
    <t>ДІТИ</t>
  </si>
  <si>
    <t>знятий</t>
  </si>
  <si>
    <t>знята</t>
  </si>
  <si>
    <t>Голіков Юрій</t>
  </si>
  <si>
    <t>маршрут</t>
  </si>
  <si>
    <t>перестрибування</t>
  </si>
  <si>
    <t>Коні 6 років</t>
  </si>
  <si>
    <t>Нормуратов Руслан</t>
  </si>
  <si>
    <t>Лідер</t>
  </si>
  <si>
    <t>Прайд 09</t>
  </si>
  <si>
    <t>Прайд/2009/жер/сір/вестф/Корнет Оболенський/Плей Гьол/702495/Піліпейко В.</t>
  </si>
  <si>
    <t>Відкритий клас</t>
  </si>
  <si>
    <t>Кардінал 04</t>
  </si>
  <si>
    <t>Кардінал/2004/жер/гнід/вестф/Корнет Оболенський/Грапі/702053/Бондаренко Валерій</t>
  </si>
  <si>
    <t xml:space="preserve">
Кубок КСК Бреч з подолання перешкод (CSN*)
 (CSN*, CSN**, CSN***)
</t>
  </si>
  <si>
    <t>Місце проведення змагань: КСК Бреч»., Чернігівська обл., Корюківський р-он., с.Бреч.</t>
  </si>
  <si>
    <t>80-90см</t>
  </si>
  <si>
    <t>YH-L, Ch-A, Am-A</t>
  </si>
  <si>
    <t>1) Діти , 2) Коні 4-5р ,                            3) Аматори (коні від 5р)</t>
  </si>
  <si>
    <t>90-100см</t>
  </si>
  <si>
    <t>1) Діти , 2) Відкр. клас (коні від 5 р),                            3) Аматори (коні від 5р)</t>
  </si>
  <si>
    <t>Ch-B, Am-B, L</t>
  </si>
  <si>
    <t xml:space="preserve">1) Діти , 2) Відкр. клас (коні від 4 р) , 3) Аматори                          </t>
  </si>
  <si>
    <t xml:space="preserve">1) Діти , 2) Відкр. клас (коні від5р ), 3) Аматори ,                             </t>
  </si>
  <si>
    <t xml:space="preserve">274.5.3. </t>
  </si>
  <si>
    <t>1) Відкритий клас (коні від 6р), 2) YH-5 , 3) Діти</t>
  </si>
  <si>
    <t>YH-M, L, Ch-C</t>
  </si>
  <si>
    <t xml:space="preserve">1) Відкритий клас (коні від 7р), 2) YH-6 </t>
  </si>
  <si>
    <t xml:space="preserve">ЧАС ПОКАЗУ МАРШРУТУ №7 :               </t>
  </si>
  <si>
    <t>239.4 Табл.С</t>
  </si>
  <si>
    <t xml:space="preserve"> Відкр. клас (коні від 7р)</t>
  </si>
  <si>
    <t>M, YH-S</t>
  </si>
  <si>
    <t>Бутенко Євгенія</t>
  </si>
  <si>
    <t>Лакі Бой</t>
  </si>
  <si>
    <t>Іванова Юлія</t>
  </si>
  <si>
    <t>Цьомік Вероніка</t>
  </si>
  <si>
    <t>Лортіна 07</t>
  </si>
  <si>
    <t>КСК Бреч, Чернігівська обл.</t>
  </si>
  <si>
    <t>Усенко Олег</t>
  </si>
  <si>
    <t>Фіорела 04</t>
  </si>
  <si>
    <t xml:space="preserve">Усенко Олег </t>
  </si>
  <si>
    <t>Кенді 11</t>
  </si>
  <si>
    <r>
      <t xml:space="preserve">Усенко Назар </t>
    </r>
    <r>
      <rPr>
        <b/>
        <sz val="20"/>
        <color indexed="8"/>
        <rFont val="Bookman Old Style"/>
        <family val="1"/>
      </rPr>
      <t>Д</t>
    </r>
  </si>
  <si>
    <r>
      <t xml:space="preserve">Ступак Богдан </t>
    </r>
    <r>
      <rPr>
        <b/>
        <sz val="20"/>
        <color indexed="8"/>
        <rFont val="Bookman Old Style"/>
        <family val="1"/>
      </rPr>
      <t>Д</t>
    </r>
  </si>
  <si>
    <r>
      <t xml:space="preserve">Кравченко Микита </t>
    </r>
    <r>
      <rPr>
        <b/>
        <sz val="20"/>
        <color indexed="8"/>
        <rFont val="Bookman Old Style"/>
        <family val="1"/>
      </rPr>
      <t>Д</t>
    </r>
  </si>
  <si>
    <r>
      <t xml:space="preserve">Бутенко Олексій </t>
    </r>
    <r>
      <rPr>
        <b/>
        <sz val="20"/>
        <color indexed="8"/>
        <rFont val="Bookman Old Style"/>
        <family val="1"/>
      </rPr>
      <t>А</t>
    </r>
  </si>
  <si>
    <r>
      <t xml:space="preserve">Соловей Марина </t>
    </r>
    <r>
      <rPr>
        <b/>
        <sz val="20"/>
        <color indexed="8"/>
        <rFont val="Bookman Old Style"/>
        <family val="1"/>
      </rPr>
      <t>А</t>
    </r>
  </si>
  <si>
    <t>Усенко Олександр</t>
  </si>
  <si>
    <t>Скала 06</t>
  </si>
  <si>
    <t>Степаненко Андрій</t>
  </si>
  <si>
    <t>Сіглінде 04</t>
  </si>
  <si>
    <t>Мир 04</t>
  </si>
  <si>
    <t>Харвей  02</t>
  </si>
  <si>
    <t>Харвей/2002/мер/вор//Харвард/Дезаер/701887/Люкс</t>
  </si>
  <si>
    <t>Каролус</t>
  </si>
  <si>
    <t>Стелс 10</t>
  </si>
  <si>
    <t>Якімчук Влада</t>
  </si>
  <si>
    <t>Ральф Лорен</t>
  </si>
  <si>
    <t>КСК "Шостка", Сумська обл.</t>
  </si>
  <si>
    <t>Вощакін Д, Голіков Ю.</t>
  </si>
  <si>
    <t>Гуцу Н.</t>
  </si>
  <si>
    <t>Кьортіс 04</t>
  </si>
  <si>
    <t>Кьортіс /2004/мер/сір/ольд///103РР76/ АО Люкс</t>
  </si>
  <si>
    <t>КСК Шостка, Сумська обл.</t>
  </si>
  <si>
    <t xml:space="preserve">ЧАС ПОКАЗУ МАРШРУТІВ №5 та №6 РАЗОМ :               </t>
  </si>
  <si>
    <t>На стиль</t>
  </si>
  <si>
    <t>Оцінка</t>
  </si>
  <si>
    <t>Шт. бал</t>
  </si>
  <si>
    <t>підсумок</t>
  </si>
  <si>
    <t xml:space="preserve">Бутенко Олексій </t>
  </si>
  <si>
    <t xml:space="preserve">Кубок КСК Бреч з подолання перешкод (CSN*)
</t>
  </si>
  <si>
    <t>Кубок КСК Бреч з подолання перешкод (CSN*)</t>
  </si>
  <si>
    <r>
      <t xml:space="preserve">Усенко Олег </t>
    </r>
    <r>
      <rPr>
        <b/>
        <sz val="20"/>
        <color indexed="8"/>
        <rFont val="Bookman Old Style"/>
        <family val="1"/>
      </rPr>
      <t>4р</t>
    </r>
  </si>
  <si>
    <t>Посадка вершника</t>
  </si>
  <si>
    <t>Траекторія руху</t>
  </si>
  <si>
    <t>Збереження темпа руху</t>
  </si>
  <si>
    <t>Застосування засобами керування</t>
  </si>
  <si>
    <t>1) Діти , 2) Коні 4-5р , 3) Аматори (коні від 5р)</t>
  </si>
  <si>
    <t>1) Діти , 2) Відкр. клас (коні від 5 р),  3) Аматори (коні від 5р)</t>
  </si>
  <si>
    <t>КОНІ 4-5 РОКІВ</t>
  </si>
  <si>
    <t xml:space="preserve">Ch-B, Am-B, YH-L  </t>
  </si>
  <si>
    <t xml:space="preserve">1) Діти , 2) Відкр. клас (коні від 4 р) , 3) Аматори       </t>
  </si>
  <si>
    <t xml:space="preserve">1) Діти , 2) Відкр. клас (коні від5р ), 3) Аматори     </t>
  </si>
  <si>
    <t>Шейла 06</t>
  </si>
  <si>
    <t xml:space="preserve">1) Відкритий клас (коні від 6р), 2) YH-5 , 3) Діти   </t>
  </si>
  <si>
    <t>Вершники нац. катег.  (коні від 7р)</t>
  </si>
  <si>
    <t>Шт.сек.</t>
  </si>
  <si>
    <r>
      <t xml:space="preserve">Бутенко Євгенія </t>
    </r>
    <r>
      <rPr>
        <b/>
        <sz val="20"/>
        <color indexed="8"/>
        <rFont val="Bookman Old Style"/>
        <family val="1"/>
      </rPr>
      <t>Д</t>
    </r>
  </si>
  <si>
    <t>95см</t>
  </si>
  <si>
    <t>238.1.1</t>
  </si>
  <si>
    <t xml:space="preserve">1) Діти , 2) Аматори,                      3) Відкр. клас (коні від 4 р)                          </t>
  </si>
  <si>
    <t xml:space="preserve"> Am-А, YH-L  </t>
  </si>
  <si>
    <t>Гуцу Юлія</t>
  </si>
  <si>
    <t xml:space="preserve">1) Діти , 2) Відкр. клас (коні від4р ), 3) Аматори                              </t>
  </si>
  <si>
    <t xml:space="preserve">ЧАС ПОКАЗУ МАРШРУТІВ №12 та №13 РАЗОМ :               </t>
  </si>
  <si>
    <t xml:space="preserve">ЧАС СТАРТУ МАРШРУТУ №12 :                  </t>
  </si>
  <si>
    <t>№12</t>
  </si>
  <si>
    <t>238.2.1</t>
  </si>
  <si>
    <t>238.2.1,                   238.2.2 (діти)</t>
  </si>
  <si>
    <t>YH-S, M, Ch-C</t>
  </si>
  <si>
    <t>Лєон 03</t>
  </si>
  <si>
    <t>Лєон/2003/мер/сір/HOLSH/Levisto/Gabi/701891/ЗАО Люкс</t>
  </si>
  <si>
    <r>
      <t xml:space="preserve">Зайцев Василь </t>
    </r>
    <r>
      <rPr>
        <b/>
        <sz val="20"/>
        <color indexed="8"/>
        <rFont val="Bookman Old Style"/>
        <family val="1"/>
      </rPr>
      <t>6р</t>
    </r>
  </si>
  <si>
    <t xml:space="preserve">ЧАС ПОКАЗУ МАРШРУТУ №14 :               </t>
  </si>
  <si>
    <t>Ст.269.5  Джокер</t>
  </si>
  <si>
    <t xml:space="preserve">ЧАС СТАРТУ МАРШРУТУ №14 :                  </t>
  </si>
  <si>
    <t>№14</t>
  </si>
  <si>
    <t>Чако Центо 05</t>
  </si>
  <si>
    <t xml:space="preserve">1) Діти , 2) Аматори,  3) Відкр. клас (коні від 4 р)  </t>
  </si>
  <si>
    <t xml:space="preserve">Бутенко Євгенія </t>
  </si>
  <si>
    <t xml:space="preserve">1) Діти , 2) Відкр. клас (коні від4р ), 3) Аматори   </t>
  </si>
  <si>
    <t>238.2.1,  238.2.2 (діти)</t>
  </si>
  <si>
    <t>1) Відкритий клас (коні від 7р)</t>
  </si>
  <si>
    <t>Відкритий клас (коні від 7р)</t>
  </si>
  <si>
    <t>Бали</t>
  </si>
  <si>
    <t>269.5  Джокер</t>
  </si>
  <si>
    <t>ВРЕМЯ</t>
  </si>
  <si>
    <t>j</t>
  </si>
  <si>
    <t>ИТОГО</t>
  </si>
  <si>
    <t>штраф</t>
  </si>
  <si>
    <t>ВСЕГО</t>
  </si>
  <si>
    <t xml:space="preserve">ЧАС ПОКАЗУ МАРШРУТІВ  №15 та №16 РАЗОМ :               </t>
  </si>
  <si>
    <t xml:space="preserve">Ст.274.5.6 </t>
  </si>
  <si>
    <t>Бутенко Олексій</t>
  </si>
  <si>
    <t xml:space="preserve">ЧАС СТАРТУ МАРШРУТУ №16 :                  </t>
  </si>
  <si>
    <t>№16</t>
  </si>
  <si>
    <t>Ст.238.2.2 перестрибування в гіті</t>
  </si>
  <si>
    <t xml:space="preserve">ЧАС ПОКАЗУ МАРШРУТІВ  №17 та №18 РАЗОМ :               </t>
  </si>
  <si>
    <t xml:space="preserve">ЧАС СТАРТУ МАРШРУТУ №17 :                  </t>
  </si>
  <si>
    <t>№17</t>
  </si>
  <si>
    <t xml:space="preserve">1) Діти , 2) Аматори,                      3) Відкр. клас (коні від 5 р)                          </t>
  </si>
  <si>
    <t xml:space="preserve">ЧАС СТАРТУ МАРШРУТУ №18 :                  </t>
  </si>
  <si>
    <t>№18</t>
  </si>
  <si>
    <t xml:space="preserve">ЧАС ПОКАЗУ МАРШРУТУ №19 :               </t>
  </si>
  <si>
    <t xml:space="preserve">ЧАС СТАРТУ МАРШРУТУ №19 :                  </t>
  </si>
  <si>
    <t>№19</t>
  </si>
  <si>
    <t>130см</t>
  </si>
  <si>
    <t>1) Відкритий клас (коні від 6р), 2) YH-6</t>
  </si>
  <si>
    <t xml:space="preserve">ЧАС ПОКАЗУ МАРШРУТУ №20 :               </t>
  </si>
  <si>
    <t>№20</t>
  </si>
  <si>
    <t xml:space="preserve">ЧАС СТАРТУ МАРШРУТУ №20 :                  </t>
  </si>
  <si>
    <t>140см</t>
  </si>
  <si>
    <t>Ст.238.2.2 Гран Прі</t>
  </si>
  <si>
    <t>1) Відкритий клас (коні від 6р), 2) YH-5 , 3) Аматори</t>
  </si>
  <si>
    <t xml:space="preserve">1) Діти , 2) Аматори, 3) Відкр. клас (коні від 5 р)     </t>
  </si>
  <si>
    <t xml:space="preserve">1) Відкритий клас (коні від 6р), 2) YH-5 , 3) Аматори </t>
  </si>
  <si>
    <t>ВІДКРИТИЙ КЛАС</t>
  </si>
  <si>
    <t xml:space="preserve">Ст.238.2.2 </t>
  </si>
  <si>
    <t xml:space="preserve">Зайцев Василь </t>
  </si>
  <si>
    <t>Ст.238.2.2  Гран Прі</t>
  </si>
  <si>
    <t>Грядовкін Єгор</t>
  </si>
  <si>
    <t>Черокі 06</t>
  </si>
  <si>
    <t>Гранд Хорс</t>
  </si>
  <si>
    <t>Галушко Олександр</t>
  </si>
  <si>
    <t>Коротченко Тетяна</t>
  </si>
  <si>
    <t>Пінг Понг 11</t>
  </si>
  <si>
    <r>
      <t xml:space="preserve">Коротченко Тетяна </t>
    </r>
    <r>
      <rPr>
        <b/>
        <sz val="20"/>
        <color indexed="8"/>
        <rFont val="Bookman Old Style"/>
        <family val="1"/>
      </rPr>
      <t>4р</t>
    </r>
  </si>
  <si>
    <r>
      <t xml:space="preserve">Грядовкін Єгор </t>
    </r>
    <r>
      <rPr>
        <b/>
        <sz val="20"/>
        <color indexed="8"/>
        <rFont val="Bookman Old Style"/>
        <family val="1"/>
      </rPr>
      <t>Д</t>
    </r>
  </si>
  <si>
    <t xml:space="preserve">Дзидзан Богдан </t>
  </si>
  <si>
    <t>Левине Серце 09</t>
  </si>
  <si>
    <t>ДЮСШ "Буревесник", м.Львів</t>
  </si>
  <si>
    <t>Жогов Сергій</t>
  </si>
  <si>
    <t>Клондайк 08</t>
  </si>
  <si>
    <t>Фройлен Сміле</t>
  </si>
  <si>
    <t>Ржоткевич Єлизавета</t>
  </si>
  <si>
    <t>Регламент 04</t>
  </si>
  <si>
    <t>Дзидзан Богдан</t>
  </si>
  <si>
    <t>Драйв Круіз</t>
  </si>
  <si>
    <t>Блек Бьюті 04</t>
  </si>
  <si>
    <t>Гран Прі 08</t>
  </si>
  <si>
    <t xml:space="preserve">КСК Пісаренко </t>
  </si>
  <si>
    <t>Левицький Анатолій</t>
  </si>
  <si>
    <t>Квінт 10</t>
  </si>
  <si>
    <r>
      <t xml:space="preserve">Коротченко Тетяна </t>
    </r>
    <r>
      <rPr>
        <b/>
        <sz val="20"/>
        <color indexed="8"/>
        <rFont val="Bookman Old Style"/>
        <family val="1"/>
      </rPr>
      <t>5р</t>
    </r>
  </si>
  <si>
    <r>
      <t xml:space="preserve">Усенко Олег </t>
    </r>
    <r>
      <rPr>
        <b/>
        <sz val="20"/>
        <color indexed="8"/>
        <rFont val="Bookman Old Style"/>
        <family val="1"/>
      </rPr>
      <t>5р</t>
    </r>
  </si>
  <si>
    <r>
      <t xml:space="preserve">Рак Богдан </t>
    </r>
    <r>
      <rPr>
        <b/>
        <sz val="20"/>
        <color indexed="8"/>
        <rFont val="Bookman Old Style"/>
        <family val="1"/>
      </rPr>
      <t>5р</t>
    </r>
  </si>
  <si>
    <t>Каліпсо 08</t>
  </si>
  <si>
    <t>Кольт/2004/иер/гнід/вест/Корнет Обол./Пенні лейн/702064/Пилипейко В.</t>
  </si>
  <si>
    <t>Вощакін Дмитро</t>
  </si>
  <si>
    <t>Слободенюк Едуард</t>
  </si>
  <si>
    <t>1) Діти , 2) Відкритий клас (коні від 5р) , 3) Аматори (коні від 5р)</t>
  </si>
  <si>
    <t xml:space="preserve">Коротченко Тетяна </t>
  </si>
  <si>
    <t xml:space="preserve">Ступак Богдан </t>
  </si>
  <si>
    <t xml:space="preserve">Усенко Назар </t>
  </si>
  <si>
    <t xml:space="preserve">Кравченко Микита </t>
  </si>
  <si>
    <t xml:space="preserve">Грядовкін Єгор </t>
  </si>
  <si>
    <t xml:space="preserve">Соловей Марина </t>
  </si>
  <si>
    <t>Коні 5 років</t>
  </si>
  <si>
    <t xml:space="preserve">Рак Богдан </t>
  </si>
  <si>
    <t>Капітан 04</t>
  </si>
  <si>
    <t>Кольт 04</t>
  </si>
  <si>
    <t>УСЬОГО ЧАС :</t>
  </si>
  <si>
    <r>
      <t xml:space="preserve">Слободенюк Едуард </t>
    </r>
    <r>
      <rPr>
        <b/>
        <sz val="20"/>
        <color indexed="8"/>
        <rFont val="Bookman Old Style"/>
        <family val="1"/>
      </rPr>
      <t>5р</t>
    </r>
  </si>
  <si>
    <t xml:space="preserve">Ральф Лорен </t>
  </si>
  <si>
    <t>КОНІ 5 РОКІВ</t>
  </si>
  <si>
    <t xml:space="preserve">Слободенюк Едуард </t>
  </si>
  <si>
    <t>КОНІ 4 РОКІВ</t>
  </si>
  <si>
    <t xml:space="preserve">ЧАС СТАРТУ МАРШРУТУ №15 :                  </t>
  </si>
  <si>
    <t>4-й етап</t>
  </si>
  <si>
    <t>24.07.2015р</t>
  </si>
  <si>
    <t>Кіргізов М.І.</t>
  </si>
  <si>
    <t>Кандела 03</t>
  </si>
  <si>
    <t>Аполлон 11</t>
  </si>
  <si>
    <t>КСК "Посейдон", м.Дунаєвці, Хмельницька обл.</t>
  </si>
  <si>
    <t>Пломбір 11</t>
  </si>
  <si>
    <t>Пломбір/2011/жер/солов/увп/Пан Ам/Байга/703358/Магера Василь</t>
  </si>
  <si>
    <t>Бархо Валерій</t>
  </si>
  <si>
    <t>Кін Кей ПКЗ 11</t>
  </si>
  <si>
    <t>"Уєздний Двір", м.Суми</t>
  </si>
  <si>
    <t>Шульга Юлія</t>
  </si>
  <si>
    <t>Кабаре Центо 11</t>
  </si>
  <si>
    <t>Київська обл.</t>
  </si>
  <si>
    <t xml:space="preserve">К-ня Бутенко </t>
  </si>
  <si>
    <t>Ель Банді 98</t>
  </si>
  <si>
    <t>Ель Банді/1998/жер/вор/ганов/Ескудо І/Ребельзет//</t>
  </si>
  <si>
    <r>
      <t xml:space="preserve">Рак Богдан </t>
    </r>
    <r>
      <rPr>
        <b/>
        <sz val="20"/>
        <color indexed="8"/>
        <rFont val="Bookman Old Style"/>
        <family val="1"/>
      </rPr>
      <t>4р</t>
    </r>
  </si>
  <si>
    <r>
      <t xml:space="preserve">Бархо Валерій </t>
    </r>
    <r>
      <rPr>
        <b/>
        <sz val="20"/>
        <color indexed="8"/>
        <rFont val="Bookman Old Style"/>
        <family val="1"/>
      </rPr>
      <t>4р</t>
    </r>
  </si>
  <si>
    <r>
      <t xml:space="preserve">Шульга Юлія </t>
    </r>
    <r>
      <rPr>
        <b/>
        <sz val="20"/>
        <color indexed="8"/>
        <rFont val="Bookman Old Style"/>
        <family val="1"/>
      </rPr>
      <t>4р</t>
    </r>
  </si>
  <si>
    <t>Камелот</t>
  </si>
  <si>
    <t>Кєнтая</t>
  </si>
  <si>
    <t>Чіка 02</t>
  </si>
  <si>
    <t>Самотой Олег</t>
  </si>
  <si>
    <t>Гідо Блю 11</t>
  </si>
  <si>
    <t>Гідо Блю/2011/мер/сір/KWPN/Зірокко/Блю/Ханнелотте/(Ренвілль)/Манчич Олександр</t>
  </si>
  <si>
    <t>ТОВ "Еквітес-Укрїна", м.Суми</t>
  </si>
  <si>
    <t>Єрмолін Артем</t>
  </si>
  <si>
    <t>Газаро ВДЛ 11</t>
  </si>
  <si>
    <t>Газаро ВДЛ/2011/мер/гнід/KWPN/Зірокко Блю/Калліста ВДЛ/(Кассаро Зет)/Манчич Олександр</t>
  </si>
  <si>
    <t>Проскурня Володимир</t>
  </si>
  <si>
    <t xml:space="preserve">Гепард </t>
  </si>
  <si>
    <t xml:space="preserve">Еквідес Клаб </t>
  </si>
  <si>
    <t>Пилипенко Михайло</t>
  </si>
  <si>
    <t xml:space="preserve">Галушко Олександр </t>
  </si>
  <si>
    <t>Павлюченко Михайло</t>
  </si>
  <si>
    <t>Індюшкін Євген</t>
  </si>
  <si>
    <t>Логіка ПКЗ 11</t>
  </si>
  <si>
    <t>м.Суми</t>
  </si>
  <si>
    <t>КСК "Гранат", м.Львів</t>
  </si>
  <si>
    <t>Оскар</t>
  </si>
  <si>
    <t>Ярошенко Костянтин</t>
  </si>
  <si>
    <t>Колорадо 07</t>
  </si>
  <si>
    <t>КСК "Парадіз", м.Хмельницький</t>
  </si>
  <si>
    <t>Ярошенко Наталія, Скабард Анна</t>
  </si>
  <si>
    <t>Imperial Horse Club</t>
  </si>
  <si>
    <t>Черокі</t>
  </si>
  <si>
    <t>Фараон 05</t>
  </si>
  <si>
    <t>ДЮСШ Буревісник, м. Львів</t>
  </si>
  <si>
    <t>Якімчук Владислава</t>
  </si>
  <si>
    <t>Гвєтадзе Олександра</t>
  </si>
  <si>
    <t>Караульна Валерія</t>
  </si>
  <si>
    <t>Вавілон 06</t>
  </si>
  <si>
    <t>Кволіті Бой 07</t>
  </si>
  <si>
    <t>Едельвейс 04</t>
  </si>
  <si>
    <t>Ярошенко Наталія</t>
  </si>
  <si>
    <t>Левістено 10</t>
  </si>
  <si>
    <t>Левістено/2010/жер/ворон//ЛевістаноІІ/Уланда/(Лафітт)/Манчич Олександр</t>
  </si>
  <si>
    <t>Карлос Зет 10</t>
  </si>
  <si>
    <t>Карлос Зет/2010/жер/темн.-гнід/Zangersheide/Контефіно/Ноблесс(Лансінг)/Манчич Олександр</t>
  </si>
  <si>
    <t>Комбрінус VH Райгерхоф PKZ 10</t>
  </si>
  <si>
    <t>Балаш Сандор</t>
  </si>
  <si>
    <t>Кальдерон 10</t>
  </si>
  <si>
    <t>Еквідес Клаб , Київська обл.</t>
  </si>
  <si>
    <r>
      <t xml:space="preserve">Балаш Сандор </t>
    </r>
    <r>
      <rPr>
        <b/>
        <sz val="20"/>
        <color indexed="8"/>
        <rFont val="Bookman Old Style"/>
        <family val="1"/>
      </rPr>
      <t>5р</t>
    </r>
  </si>
  <si>
    <r>
      <t xml:space="preserve">Індюшкін Євген </t>
    </r>
    <r>
      <rPr>
        <b/>
        <sz val="20"/>
        <color indexed="8"/>
        <rFont val="Bookman Old Style"/>
        <family val="1"/>
      </rPr>
      <t>5р</t>
    </r>
  </si>
  <si>
    <r>
      <t xml:space="preserve">Єрмолін Артем </t>
    </r>
    <r>
      <rPr>
        <b/>
        <sz val="20"/>
        <color indexed="8"/>
        <rFont val="Bookman Old Style"/>
        <family val="1"/>
      </rPr>
      <t>5р</t>
    </r>
  </si>
  <si>
    <r>
      <t>Самотой Олег</t>
    </r>
    <r>
      <rPr>
        <b/>
        <sz val="20"/>
        <color indexed="8"/>
        <rFont val="Bookman Old Style"/>
        <family val="1"/>
      </rPr>
      <t xml:space="preserve"> 5р</t>
    </r>
  </si>
  <si>
    <t xml:space="preserve">Імпульс 10 </t>
  </si>
  <si>
    <t xml:space="preserve">Акация 10 </t>
  </si>
  <si>
    <t>Тарасюк Анна</t>
  </si>
  <si>
    <t>Ланкас/2008/мер/гнід/вестф/Лансер ІІІ/Кассандра/702471/Самолюк</t>
  </si>
  <si>
    <t>Бабенко В.</t>
  </si>
  <si>
    <t>Демченко Єлизавета</t>
  </si>
  <si>
    <t>Лєон</t>
  </si>
  <si>
    <t>Робін Грегорі</t>
  </si>
  <si>
    <t>Консул/2006/жер/гнід/вестф/Кептен Фаєр/Принесс Є/701964/Чемпион Хоум ЛТД</t>
  </si>
  <si>
    <t>Кирилюк Михайло</t>
  </si>
  <si>
    <t>Інтоп 03</t>
  </si>
  <si>
    <t>Ярошенко Євгенія</t>
  </si>
  <si>
    <t>Купер 07</t>
  </si>
  <si>
    <t>Кареніна/2009/коб/гнід/бельг/Канвас/Вафля/703007/Бабенко В.</t>
  </si>
  <si>
    <t>Кампарі/2009/ жер/сір/BELG/Ca Star/Color Tach/702436/?</t>
  </si>
  <si>
    <t>Конканто 09</t>
  </si>
  <si>
    <t>Красюк Олег</t>
  </si>
  <si>
    <t>Джеймін PKZ 09</t>
  </si>
  <si>
    <t>Драйвінг ПКЗ 09</t>
  </si>
  <si>
    <t>Олімп 09</t>
  </si>
  <si>
    <t>КСК "Касаткін", м.Ромни</t>
  </si>
  <si>
    <t>Май Плеже 09</t>
  </si>
  <si>
    <t>Капрал 09</t>
  </si>
  <si>
    <r>
      <t xml:space="preserve">Тарасюк Анна </t>
    </r>
    <r>
      <rPr>
        <b/>
        <sz val="20"/>
        <color indexed="8"/>
        <rFont val="Bookman Old Style"/>
        <family val="1"/>
      </rPr>
      <t>6р</t>
    </r>
  </si>
  <si>
    <r>
      <t xml:space="preserve">Примаченко Анатолій </t>
    </r>
    <r>
      <rPr>
        <b/>
        <sz val="20"/>
        <color indexed="8"/>
        <rFont val="Bookman Old Style"/>
        <family val="1"/>
      </rPr>
      <t>6р</t>
    </r>
  </si>
  <si>
    <r>
      <t>Індюшкін Євген</t>
    </r>
    <r>
      <rPr>
        <b/>
        <sz val="20"/>
        <color indexed="8"/>
        <rFont val="Bookman Old Style"/>
        <family val="1"/>
      </rPr>
      <t xml:space="preserve"> 6р</t>
    </r>
  </si>
  <si>
    <r>
      <t xml:space="preserve">Індюшкін Євген </t>
    </r>
    <r>
      <rPr>
        <b/>
        <sz val="20"/>
        <color indexed="8"/>
        <rFont val="Bookman Old Style"/>
        <family val="1"/>
      </rPr>
      <t>6р</t>
    </r>
  </si>
  <si>
    <r>
      <t xml:space="preserve">Робін Грегорі </t>
    </r>
    <r>
      <rPr>
        <b/>
        <sz val="20"/>
        <color indexed="8"/>
        <rFont val="Bookman Old Style"/>
        <family val="1"/>
      </rPr>
      <t>6р</t>
    </r>
  </si>
  <si>
    <r>
      <t xml:space="preserve">Вощакін Дмитро </t>
    </r>
    <r>
      <rPr>
        <b/>
        <sz val="20"/>
        <color indexed="8"/>
        <rFont val="Bookman Old Style"/>
        <family val="1"/>
      </rPr>
      <t>6р</t>
    </r>
  </si>
  <si>
    <t>Кампарі 09</t>
  </si>
  <si>
    <t>Ланкас 08</t>
  </si>
  <si>
    <t xml:space="preserve">Кареніна 09 </t>
  </si>
  <si>
    <t>Консул 06</t>
  </si>
  <si>
    <t>Бабенко Віктор</t>
  </si>
  <si>
    <t>Ікарус ПКЗ 08</t>
  </si>
  <si>
    <t>Коко ПКЗ</t>
  </si>
  <si>
    <t>Хіміграфіс 06</t>
  </si>
  <si>
    <t>Кот ді Вуар ПКЗ 03</t>
  </si>
  <si>
    <t>Чорний Ігор</t>
  </si>
  <si>
    <t>Кураж/2006/жер/гнід/укр/Арафат/Курага/701963/Нестерчук Ю.</t>
  </si>
  <si>
    <t>Клуб "Вільшанський двір", м.Біла Церква</t>
  </si>
  <si>
    <t>Чорна Яна</t>
  </si>
  <si>
    <t>Клейдон 06</t>
  </si>
  <si>
    <t>Карлос 06</t>
  </si>
  <si>
    <t>Балібо Х/2005/жер/сір/ганов/Балоу ду Рует/Гейша/702581/ПГ Бреч</t>
  </si>
  <si>
    <t>Болівія 05</t>
  </si>
  <si>
    <t>Кембрідж 07</t>
  </si>
  <si>
    <t>Балібо Х 05</t>
  </si>
  <si>
    <t>Кураж 06</t>
  </si>
  <si>
    <t>Червона Рута 08</t>
  </si>
  <si>
    <t xml:space="preserve">Ісіда 08 </t>
  </si>
  <si>
    <t>Картьє 07</t>
  </si>
  <si>
    <t>Аіша 08</t>
  </si>
  <si>
    <t xml:space="preserve">Глуський Аркадій </t>
  </si>
  <si>
    <r>
      <t xml:space="preserve">Цапін Олександр </t>
    </r>
    <r>
      <rPr>
        <b/>
        <sz val="20"/>
        <color indexed="8"/>
        <rFont val="Bookman Old Style"/>
        <family val="1"/>
      </rPr>
      <t>А</t>
    </r>
  </si>
  <si>
    <t>Синявська Наталія</t>
  </si>
  <si>
    <t>Якімов Альберт</t>
  </si>
  <si>
    <t>Улісс</t>
  </si>
  <si>
    <t>Центініо</t>
  </si>
  <si>
    <t xml:space="preserve">Веніс </t>
  </si>
  <si>
    <t xml:space="preserve">Істана </t>
  </si>
  <si>
    <t xml:space="preserve">Бархо Валерій </t>
  </si>
  <si>
    <t xml:space="preserve">Шульга Юлія </t>
  </si>
  <si>
    <t>Центініо 02</t>
  </si>
  <si>
    <t>Центініо/2002/ жер/сір/OLD/Cento/Conde Z/757104/Ченяк Констянтин</t>
  </si>
  <si>
    <t>Черокі/2006/мер/гнід/голшт/Киртані/Меморі//Грядовкін Є</t>
  </si>
  <si>
    <t xml:space="preserve">Цапін Олександр </t>
  </si>
  <si>
    <r>
      <t>Самотой Олег</t>
    </r>
    <r>
      <rPr>
        <b/>
        <sz val="28"/>
        <color indexed="8"/>
        <rFont val="Bookman Old Style"/>
        <family val="1"/>
      </rPr>
      <t xml:space="preserve"> </t>
    </r>
  </si>
  <si>
    <t xml:space="preserve">Індюшкін Євген </t>
  </si>
  <si>
    <t xml:space="preserve">Єрмолін Артем </t>
  </si>
  <si>
    <t xml:space="preserve">Тарасюк Анна </t>
  </si>
  <si>
    <t xml:space="preserve">Робін Грегорі </t>
  </si>
  <si>
    <r>
      <t>Індюшкін Євген</t>
    </r>
    <r>
      <rPr>
        <b/>
        <sz val="28"/>
        <color indexed="8"/>
        <rFont val="Bookman Old Style"/>
        <family val="1"/>
      </rPr>
      <t xml:space="preserve"> </t>
    </r>
  </si>
  <si>
    <t xml:space="preserve">Примаченко Анатолій </t>
  </si>
  <si>
    <t xml:space="preserve">Вощакін Дмитро </t>
  </si>
  <si>
    <t xml:space="preserve">ЧАС ПОКАЗУ МАРШРУТІВ №8 та №9 РАЗОМ :               </t>
  </si>
  <si>
    <t xml:space="preserve">ЧАС ПОКАЗУ МАРШРУТІВ №10 та №11 РАЗОМ :               </t>
  </si>
  <si>
    <t xml:space="preserve">Аполлон 11 </t>
  </si>
  <si>
    <t>Соловей Марина</t>
  </si>
  <si>
    <t>Глуський Аркадій</t>
  </si>
  <si>
    <t>Гепард 09</t>
  </si>
  <si>
    <t xml:space="preserve">Камелот </t>
  </si>
  <si>
    <r>
      <t xml:space="preserve">Чумаков Валерій </t>
    </r>
    <r>
      <rPr>
        <b/>
        <sz val="20"/>
        <color indexed="8"/>
        <rFont val="Bookman Old Style"/>
        <family val="1"/>
      </rPr>
      <t>А</t>
    </r>
  </si>
  <si>
    <r>
      <t xml:space="preserve">Самотой Олег </t>
    </r>
    <r>
      <rPr>
        <b/>
        <sz val="20"/>
        <color indexed="8"/>
        <rFont val="Bookman Old Style"/>
        <family val="1"/>
      </rPr>
      <t>5р</t>
    </r>
  </si>
  <si>
    <t>Осман 05</t>
  </si>
  <si>
    <t xml:space="preserve">Балібо Х 05 </t>
  </si>
  <si>
    <t>25.07.2015р</t>
  </si>
  <si>
    <t>Бойко Наталія</t>
  </si>
  <si>
    <t>Коні 4 років</t>
  </si>
  <si>
    <t>відмовилась</t>
  </si>
  <si>
    <t xml:space="preserve"> Ст.238.1.2.</t>
  </si>
  <si>
    <t xml:space="preserve">Бойко Наталія </t>
  </si>
  <si>
    <t xml:space="preserve">Глуський Аркадій  </t>
  </si>
  <si>
    <t xml:space="preserve">Чумаков Валерій </t>
  </si>
  <si>
    <r>
      <t xml:space="preserve">Єрмолін Артем </t>
    </r>
    <r>
      <rPr>
        <b/>
        <sz val="26"/>
        <color indexed="8"/>
        <rFont val="Bookman Old Style"/>
        <family val="1"/>
      </rPr>
      <t>5р</t>
    </r>
  </si>
  <si>
    <r>
      <t xml:space="preserve">Коротченко Тетяна </t>
    </r>
    <r>
      <rPr>
        <b/>
        <sz val="26"/>
        <color indexed="8"/>
        <rFont val="Bookman Old Style"/>
        <family val="1"/>
      </rPr>
      <t>5р</t>
    </r>
  </si>
  <si>
    <r>
      <t xml:space="preserve">Усенко Олег </t>
    </r>
    <r>
      <rPr>
        <b/>
        <sz val="26"/>
        <color indexed="8"/>
        <rFont val="Bookman Old Style"/>
        <family val="1"/>
      </rPr>
      <t>5р</t>
    </r>
  </si>
  <si>
    <r>
      <t xml:space="preserve">Самотой Олег </t>
    </r>
    <r>
      <rPr>
        <b/>
        <sz val="26"/>
        <color indexed="8"/>
        <rFont val="Bookman Old Style"/>
        <family val="1"/>
      </rPr>
      <t>5р</t>
    </r>
  </si>
  <si>
    <r>
      <t xml:space="preserve">Рак Богдан </t>
    </r>
    <r>
      <rPr>
        <b/>
        <sz val="26"/>
        <color indexed="8"/>
        <rFont val="Bookman Old Style"/>
        <family val="1"/>
      </rPr>
      <t>5р</t>
    </r>
  </si>
  <si>
    <r>
      <t xml:space="preserve">Слободенюк Едуард </t>
    </r>
    <r>
      <rPr>
        <b/>
        <sz val="26"/>
        <color indexed="8"/>
        <rFont val="Bookman Old Style"/>
        <family val="1"/>
      </rPr>
      <t>5р</t>
    </r>
  </si>
  <si>
    <r>
      <t xml:space="preserve">Індюшкін Євген </t>
    </r>
    <r>
      <rPr>
        <b/>
        <sz val="26"/>
        <color indexed="8"/>
        <rFont val="Bookman Old Style"/>
        <family val="1"/>
      </rPr>
      <t>5р</t>
    </r>
  </si>
  <si>
    <t>Веніс</t>
  </si>
  <si>
    <t>Fkying Horse Club</t>
  </si>
  <si>
    <t>Істана</t>
  </si>
  <si>
    <t>Істана 02</t>
  </si>
  <si>
    <t>КОНІ 6 РОКІВ</t>
  </si>
  <si>
    <t xml:space="preserve">1) Діти , 2) Аматори (коні від 5р)  3) Коні 4р                            </t>
  </si>
  <si>
    <r>
      <t xml:space="preserve">Дзидзан Богдан </t>
    </r>
    <r>
      <rPr>
        <b/>
        <sz val="20"/>
        <color indexed="8"/>
        <rFont val="Bookman Old Style"/>
        <family val="1"/>
      </rPr>
      <t>в/к</t>
    </r>
  </si>
  <si>
    <r>
      <t xml:space="preserve">Черняк Костянтин </t>
    </r>
    <r>
      <rPr>
        <b/>
        <sz val="20"/>
        <color indexed="8"/>
        <rFont val="Bookman Old Style"/>
        <family val="1"/>
      </rPr>
      <t>в/к</t>
    </r>
  </si>
  <si>
    <r>
      <t xml:space="preserve">Цьомік Вероніка </t>
    </r>
    <r>
      <rPr>
        <b/>
        <sz val="20"/>
        <color indexed="8"/>
        <rFont val="Bookman Old Style"/>
        <family val="1"/>
      </rPr>
      <t>А</t>
    </r>
  </si>
  <si>
    <r>
      <t xml:space="preserve">Бойко Наталія </t>
    </r>
    <r>
      <rPr>
        <b/>
        <sz val="20"/>
        <color indexed="8"/>
        <rFont val="Bookman Old Style"/>
        <family val="1"/>
      </rPr>
      <t>А</t>
    </r>
  </si>
  <si>
    <r>
      <t xml:space="preserve">Самотой  Олег </t>
    </r>
    <r>
      <rPr>
        <b/>
        <sz val="20"/>
        <color indexed="8"/>
        <rFont val="Bookman Old Style"/>
        <family val="1"/>
      </rPr>
      <t>4р</t>
    </r>
  </si>
  <si>
    <t xml:space="preserve">Оскар </t>
  </si>
  <si>
    <t>1) Діти , 2) Відкр. клас (коні від 4 р),                            3) Аматори (коні від 5р)</t>
  </si>
  <si>
    <t xml:space="preserve">Логіка ПКЗ </t>
  </si>
  <si>
    <t xml:space="preserve">Якімов Альберт </t>
  </si>
  <si>
    <r>
      <t xml:space="preserve">Якімов Альберт </t>
    </r>
    <r>
      <rPr>
        <b/>
        <sz val="20"/>
        <color indexed="8"/>
        <rFont val="Bookman Old Style"/>
        <family val="1"/>
      </rPr>
      <t>А</t>
    </r>
  </si>
  <si>
    <r>
      <t xml:space="preserve">Синявська Наталія </t>
    </r>
    <r>
      <rPr>
        <b/>
        <sz val="20"/>
        <color indexed="8"/>
        <rFont val="Bookman Old Style"/>
        <family val="1"/>
      </rPr>
      <t>А</t>
    </r>
  </si>
  <si>
    <t>26.07.2015р</t>
  </si>
  <si>
    <t>Кіргізов М.І,</t>
  </si>
  <si>
    <r>
      <t>Цапін Олександр</t>
    </r>
    <r>
      <rPr>
        <b/>
        <sz val="20"/>
        <color indexed="8"/>
        <rFont val="Bookman Old Style"/>
        <family val="1"/>
      </rPr>
      <t xml:space="preserve"> А</t>
    </r>
  </si>
  <si>
    <t xml:space="preserve">1) Діти , 2) Аматори (коні від 5р),  3) Коні 4-5р , 4) відкр.клас коні від 4р         </t>
  </si>
  <si>
    <t xml:space="preserve">Черняк Костянтин </t>
  </si>
  <si>
    <t xml:space="preserve">Самотой  Олег </t>
  </si>
  <si>
    <t>1) Діти , 2) Відкр. кл. (коні від 4 р), 3) Аматори (коні від 5р)</t>
  </si>
  <si>
    <t>КСК Бреч</t>
  </si>
  <si>
    <r>
      <t>Цапін Олександр</t>
    </r>
    <r>
      <rPr>
        <b/>
        <sz val="28"/>
        <color indexed="8"/>
        <rFont val="Bookman Old Style"/>
        <family val="1"/>
      </rPr>
      <t xml:space="preserve"> </t>
    </r>
  </si>
  <si>
    <t xml:space="preserve">Синявська Наталія </t>
  </si>
  <si>
    <t>вк</t>
  </si>
  <si>
    <t xml:space="preserve">Самотой Олег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</si>
</sst>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_ ;\-#,##0\ 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b/>
      <sz val="10"/>
      <name val="Arial"/>
      <family val="2"/>
    </font>
    <font>
      <sz val="14"/>
      <name val="Arial"/>
      <family val="2"/>
    </font>
    <font>
      <b/>
      <sz val="16"/>
      <name val="Bookman Old Style"/>
      <family val="1"/>
    </font>
    <font>
      <sz val="10"/>
      <name val="Arial Cyr"/>
      <family val="0"/>
    </font>
    <font>
      <sz val="20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26"/>
      <color indexed="8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sz val="11"/>
      <color indexed="8"/>
      <name val="Bookman Old Style"/>
      <family val="1"/>
    </font>
    <font>
      <sz val="28"/>
      <color indexed="8"/>
      <name val="Bookman Old Style"/>
      <family val="1"/>
    </font>
    <font>
      <sz val="36"/>
      <color indexed="8"/>
      <name val="Bookman Old Style"/>
      <family val="1"/>
    </font>
    <font>
      <b/>
      <sz val="28"/>
      <name val="Bookman Old Style"/>
      <family val="1"/>
    </font>
    <font>
      <sz val="30"/>
      <name val="Bookman Old Style"/>
      <family val="1"/>
    </font>
    <font>
      <b/>
      <sz val="24"/>
      <name val="Arial"/>
      <family val="2"/>
    </font>
    <font>
      <sz val="18"/>
      <name val="Arial"/>
      <family val="2"/>
    </font>
    <font>
      <b/>
      <sz val="26"/>
      <color indexed="8"/>
      <name val="Bookman Old Style"/>
      <family val="1"/>
    </font>
    <font>
      <sz val="28"/>
      <name val="Arial"/>
      <family val="2"/>
    </font>
    <font>
      <sz val="16"/>
      <name val="Arial"/>
      <family val="2"/>
    </font>
    <font>
      <b/>
      <sz val="12"/>
      <name val="Bookman Old Style"/>
      <family val="1"/>
    </font>
    <font>
      <b/>
      <sz val="30"/>
      <name val="Bookman Old Style"/>
      <family val="1"/>
    </font>
    <font>
      <sz val="30"/>
      <name val="Arial"/>
      <family val="2"/>
    </font>
    <font>
      <sz val="12"/>
      <name val="Bookman Old Style"/>
      <family val="1"/>
    </font>
    <font>
      <b/>
      <sz val="22"/>
      <name val="Arial"/>
      <family val="2"/>
    </font>
    <font>
      <b/>
      <sz val="28"/>
      <name val="Arial"/>
      <family val="2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sz val="20"/>
      <color indexed="8"/>
      <name val="Bookman Old Style"/>
      <family val="1"/>
    </font>
    <font>
      <sz val="24"/>
      <color indexed="8"/>
      <name val="Bookman Old Style"/>
      <family val="1"/>
    </font>
    <font>
      <sz val="12"/>
      <color indexed="8"/>
      <name val="Bookman Old Style"/>
      <family val="1"/>
    </font>
    <font>
      <sz val="9"/>
      <color indexed="8"/>
      <name val="Bookman Old Style"/>
      <family val="1"/>
    </font>
    <font>
      <sz val="32"/>
      <color indexed="8"/>
      <name val="Bookman Old Style"/>
      <family val="1"/>
    </font>
    <font>
      <sz val="30"/>
      <color indexed="8"/>
      <name val="Bookman Old Style"/>
      <family val="1"/>
    </font>
    <font>
      <sz val="26"/>
      <name val="Bookman Old Style"/>
      <family val="1"/>
    </font>
    <font>
      <sz val="20"/>
      <name val="Bookman Old Style"/>
      <family val="1"/>
    </font>
    <font>
      <b/>
      <sz val="36"/>
      <name val="Bookman Old Style"/>
      <family val="1"/>
    </font>
    <font>
      <b/>
      <sz val="36"/>
      <name val="Arial"/>
      <family val="2"/>
    </font>
    <font>
      <sz val="32"/>
      <name val="Bookman Old Style"/>
      <family val="1"/>
    </font>
    <font>
      <b/>
      <sz val="16"/>
      <name val="Times New Roman"/>
      <family val="1"/>
    </font>
    <font>
      <sz val="10"/>
      <color indexed="8"/>
      <name val="Bookman Old Style"/>
      <family val="1"/>
    </font>
    <font>
      <b/>
      <sz val="16"/>
      <name val="Arial"/>
      <family val="2"/>
    </font>
    <font>
      <sz val="26"/>
      <name val="Arial"/>
      <family val="2"/>
    </font>
    <font>
      <sz val="36"/>
      <name val="Bookman Old Style"/>
      <family val="1"/>
    </font>
    <font>
      <sz val="36"/>
      <name val="Arial"/>
      <family val="2"/>
    </font>
    <font>
      <b/>
      <sz val="14"/>
      <name val="Times New Roman"/>
      <family val="1"/>
    </font>
    <font>
      <b/>
      <sz val="20"/>
      <color indexed="10"/>
      <name val="Bookman Old Style"/>
      <family val="1"/>
    </font>
    <font>
      <b/>
      <sz val="18"/>
      <name val="Arial"/>
      <family val="2"/>
    </font>
    <font>
      <sz val="22"/>
      <color indexed="8"/>
      <name val="Bookman Old Style"/>
      <family val="1"/>
    </font>
    <font>
      <sz val="26"/>
      <name val="Times New Roman"/>
      <family val="1"/>
    </font>
    <font>
      <b/>
      <sz val="12"/>
      <name val="Arial"/>
      <family val="2"/>
    </font>
    <font>
      <sz val="48"/>
      <color indexed="8"/>
      <name val="Bookman Old Style"/>
      <family val="1"/>
    </font>
    <font>
      <sz val="36"/>
      <name val="Times New Roman"/>
      <family val="1"/>
    </font>
    <font>
      <b/>
      <sz val="28"/>
      <color indexed="8"/>
      <name val="Bookman Old Style"/>
      <family val="1"/>
    </font>
    <font>
      <sz val="4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3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0"/>
      <color indexed="5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4"/>
      <name val="Calibri"/>
      <family val="2"/>
    </font>
    <font>
      <b/>
      <sz val="26"/>
      <color indexed="10"/>
      <name val="Bookman Old Style"/>
      <family val="1"/>
    </font>
    <font>
      <b/>
      <sz val="36"/>
      <color indexed="10"/>
      <name val="Bookman Old Style"/>
      <family val="1"/>
    </font>
    <font>
      <b/>
      <sz val="28"/>
      <color indexed="10"/>
      <name val="Bookman Old Style"/>
      <family val="1"/>
    </font>
    <font>
      <sz val="26"/>
      <name val="Calibri"/>
      <family val="2"/>
    </font>
    <font>
      <b/>
      <sz val="32"/>
      <color indexed="10"/>
      <name val="Bookman Old Style"/>
      <family val="1"/>
    </font>
    <font>
      <b/>
      <sz val="14"/>
      <color indexed="10"/>
      <name val="Bookman Old Style"/>
      <family val="1"/>
    </font>
    <font>
      <sz val="3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48"/>
      <color indexed="10"/>
      <name val="Bookman Old Style"/>
      <family val="1"/>
    </font>
    <font>
      <b/>
      <sz val="4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6"/>
      <color rgb="FFFF0000"/>
      <name val="Bookman Old Style"/>
      <family val="1"/>
    </font>
    <font>
      <b/>
      <sz val="36"/>
      <color rgb="FFFF0000"/>
      <name val="Bookman Old Style"/>
      <family val="1"/>
    </font>
    <font>
      <b/>
      <sz val="28"/>
      <color rgb="FFFF0000"/>
      <name val="Bookman Old Style"/>
      <family val="1"/>
    </font>
    <font>
      <b/>
      <sz val="20"/>
      <color rgb="FFFF0000"/>
      <name val="Bookman Old Style"/>
      <family val="1"/>
    </font>
    <font>
      <b/>
      <sz val="32"/>
      <color rgb="FFFF0000"/>
      <name val="Bookman Old Style"/>
      <family val="1"/>
    </font>
    <font>
      <b/>
      <sz val="14"/>
      <color rgb="FFFF0000"/>
      <name val="Bookman Old Style"/>
      <family val="1"/>
    </font>
    <font>
      <b/>
      <sz val="48"/>
      <color rgb="FFFF0000"/>
      <name val="Bookman Old Style"/>
      <family val="1"/>
    </font>
    <font>
      <b/>
      <sz val="40"/>
      <color rgb="FFFF0000"/>
      <name val="Bookman Old Style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7" borderId="2" applyNumberFormat="0" applyAlignment="0" applyProtection="0"/>
    <xf numFmtId="0" fontId="115" fillId="27" borderId="1" applyNumberFormat="0" applyAlignment="0" applyProtection="0"/>
    <xf numFmtId="0" fontId="1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8" borderId="7" applyNumberFormat="0" applyAlignment="0" applyProtection="0"/>
    <xf numFmtId="0" fontId="122" fillId="0" borderId="0" applyNumberFormat="0" applyFill="0" applyBorder="0" applyAlignment="0" applyProtection="0"/>
    <xf numFmtId="0" fontId="123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24" fillId="0" borderId="0" applyNumberFormat="0" applyFill="0" applyBorder="0" applyAlignment="0" applyProtection="0"/>
    <xf numFmtId="0" fontId="125" fillId="30" borderId="0" applyNumberFormat="0" applyBorder="0" applyAlignment="0" applyProtection="0"/>
    <xf numFmtId="0" fontId="12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9" fillId="32" borderId="0" applyNumberFormat="0" applyBorder="0" applyAlignment="0" applyProtection="0"/>
  </cellStyleXfs>
  <cellXfs count="884">
    <xf numFmtId="0" fontId="0" fillId="0" borderId="0" xfId="0" applyAlignment="1">
      <alignment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horizontal="center" vertical="center" wrapText="1"/>
      <protection/>
    </xf>
    <xf numFmtId="0" fontId="94" fillId="0" borderId="0" xfId="53" applyFont="1" applyAlignment="1">
      <alignment horizontal="center" vertical="center"/>
      <protection/>
    </xf>
    <xf numFmtId="0" fontId="95" fillId="0" borderId="0" xfId="53" applyFont="1" applyAlignment="1">
      <alignment horizontal="center" vertical="center"/>
      <protection/>
    </xf>
    <xf numFmtId="0" fontId="96" fillId="0" borderId="0" xfId="53" applyFont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9" fillId="0" borderId="0" xfId="53" applyFont="1" applyFill="1" applyBorder="1" applyAlignment="1">
      <alignment horizontal="center" vertical="center" wrapText="1"/>
      <protection/>
    </xf>
    <xf numFmtId="0" fontId="130" fillId="0" borderId="0" xfId="0" applyFont="1" applyFill="1" applyBorder="1" applyAlignment="1">
      <alignment horizontal="center"/>
    </xf>
    <xf numFmtId="0" fontId="131" fillId="0" borderId="0" xfId="0" applyFont="1" applyFill="1" applyBorder="1" applyAlignment="1">
      <alignment/>
    </xf>
    <xf numFmtId="0" fontId="131" fillId="0" borderId="0" xfId="0" applyFont="1" applyFill="1" applyBorder="1" applyAlignment="1">
      <alignment horizontal="center"/>
    </xf>
    <xf numFmtId="0" fontId="131" fillId="0" borderId="0" xfId="0" applyFont="1" applyFill="1" applyBorder="1" applyAlignment="1">
      <alignment horizontal="left"/>
    </xf>
    <xf numFmtId="0" fontId="131" fillId="0" borderId="0" xfId="0" applyFont="1" applyBorder="1" applyAlignment="1">
      <alignment horizontal="left"/>
    </xf>
    <xf numFmtId="0" fontId="9" fillId="0" borderId="0" xfId="53" applyFont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2" fontId="96" fillId="0" borderId="0" xfId="53" applyNumberFormat="1" applyFont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2" fontId="8" fillId="5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2" fillId="0" borderId="0" xfId="53" applyFont="1" applyAlignment="1">
      <alignment horizontal="center" vertical="center"/>
      <protection/>
    </xf>
    <xf numFmtId="0" fontId="99" fillId="0" borderId="0" xfId="53" applyFont="1" applyAlignment="1">
      <alignment horizontal="center" vertical="center"/>
      <protection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53" applyAlignment="1">
      <alignment vertical="center"/>
      <protection/>
    </xf>
    <xf numFmtId="0" fontId="8" fillId="5" borderId="11" xfId="0" applyFont="1" applyFill="1" applyBorder="1" applyAlignment="1">
      <alignment horizontal="center" vertical="center" wrapText="1"/>
    </xf>
    <xf numFmtId="2" fontId="96" fillId="0" borderId="0" xfId="53" applyNumberFormat="1" applyFont="1" applyAlignment="1">
      <alignment horizontal="center" vertical="center" wrapText="1"/>
      <protection/>
    </xf>
    <xf numFmtId="0" fontId="1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2" fontId="16" fillId="0" borderId="0" xfId="53" applyNumberFormat="1" applyFont="1" applyFill="1" applyBorder="1" applyAlignment="1">
      <alignment horizontal="left" vertical="center" wrapText="1"/>
      <protection/>
    </xf>
    <xf numFmtId="0" fontId="21" fillId="0" borderId="12" xfId="53" applyFont="1" applyBorder="1" applyAlignment="1">
      <alignment horizontal="center" vertical="center"/>
      <protection/>
    </xf>
    <xf numFmtId="2" fontId="21" fillId="0" borderId="13" xfId="53" applyNumberFormat="1" applyFont="1" applyBorder="1" applyAlignment="1">
      <alignment horizontal="center" vertical="center"/>
      <protection/>
    </xf>
    <xf numFmtId="2" fontId="8" fillId="5" borderId="14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1" fillId="0" borderId="15" xfId="53" applyFont="1" applyBorder="1" applyAlignment="1">
      <alignment horizontal="center" vertical="center"/>
      <protection/>
    </xf>
    <xf numFmtId="2" fontId="21" fillId="0" borderId="17" xfId="53" applyNumberFormat="1" applyFont="1" applyBorder="1" applyAlignment="1">
      <alignment horizontal="center" vertical="center"/>
      <protection/>
    </xf>
    <xf numFmtId="0" fontId="13" fillId="34" borderId="18" xfId="53" applyFont="1" applyFill="1" applyBorder="1" applyAlignment="1">
      <alignment horizontal="center" vertical="center"/>
      <protection/>
    </xf>
    <xf numFmtId="2" fontId="21" fillId="0" borderId="19" xfId="53" applyNumberFormat="1" applyFont="1" applyBorder="1" applyAlignment="1">
      <alignment horizontal="center" vertical="center"/>
      <protection/>
    </xf>
    <xf numFmtId="2" fontId="21" fillId="0" borderId="20" xfId="53" applyNumberFormat="1" applyFont="1" applyBorder="1" applyAlignment="1">
      <alignment horizontal="center" vertical="center"/>
      <protection/>
    </xf>
    <xf numFmtId="2" fontId="21" fillId="0" borderId="21" xfId="53" applyNumberFormat="1" applyFont="1" applyBorder="1" applyAlignment="1">
      <alignment horizontal="center" vertical="center"/>
      <protection/>
    </xf>
    <xf numFmtId="2" fontId="21" fillId="0" borderId="22" xfId="53" applyNumberFormat="1" applyFont="1" applyBorder="1" applyAlignment="1">
      <alignment horizontal="center" vertical="center"/>
      <protection/>
    </xf>
    <xf numFmtId="0" fontId="24" fillId="35" borderId="23" xfId="53" applyFont="1" applyFill="1" applyBorder="1" applyAlignment="1">
      <alignment horizontal="center" vertical="center"/>
      <protection/>
    </xf>
    <xf numFmtId="0" fontId="13" fillId="34" borderId="23" xfId="53" applyFont="1" applyFill="1" applyBorder="1" applyAlignment="1">
      <alignment horizontal="center" vertical="center"/>
      <protection/>
    </xf>
    <xf numFmtId="0" fontId="35" fillId="35" borderId="23" xfId="53" applyFont="1" applyFill="1" applyBorder="1" applyAlignment="1">
      <alignment horizontal="center" vertical="center"/>
      <protection/>
    </xf>
    <xf numFmtId="0" fontId="35" fillId="34" borderId="23" xfId="53" applyFont="1" applyFill="1" applyBorder="1" applyAlignment="1">
      <alignment horizontal="center" vertical="center"/>
      <protection/>
    </xf>
    <xf numFmtId="2" fontId="21" fillId="0" borderId="24" xfId="53" applyNumberFormat="1" applyFont="1" applyFill="1" applyBorder="1" applyAlignment="1">
      <alignment horizontal="left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1" fontId="21" fillId="0" borderId="15" xfId="53" applyNumberFormat="1" applyFont="1" applyBorder="1" applyAlignment="1">
      <alignment horizontal="center" vertical="center"/>
      <protection/>
    </xf>
    <xf numFmtId="1" fontId="21" fillId="0" borderId="12" xfId="53" applyNumberFormat="1" applyFont="1" applyBorder="1" applyAlignment="1">
      <alignment horizontal="center" vertical="center"/>
      <protection/>
    </xf>
    <xf numFmtId="0" fontId="17" fillId="35" borderId="23" xfId="53" applyFont="1" applyFill="1" applyBorder="1" applyAlignment="1">
      <alignment horizontal="center"/>
      <protection/>
    </xf>
    <xf numFmtId="0" fontId="133" fillId="0" borderId="0" xfId="53" applyFont="1" applyAlignment="1">
      <alignment horizontal="center" vertical="center"/>
      <protection/>
    </xf>
    <xf numFmtId="0" fontId="29" fillId="0" borderId="27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 vertical="center" wrapText="1"/>
    </xf>
    <xf numFmtId="2" fontId="21" fillId="0" borderId="32" xfId="53" applyNumberFormat="1" applyFont="1" applyBorder="1" applyAlignment="1">
      <alignment horizontal="center" vertical="center"/>
      <protection/>
    </xf>
    <xf numFmtId="0" fontId="26" fillId="0" borderId="33" xfId="0" applyFont="1" applyFill="1" applyBorder="1" applyAlignment="1">
      <alignment horizontal="center" vertical="center" wrapText="1"/>
    </xf>
    <xf numFmtId="2" fontId="21" fillId="0" borderId="25" xfId="53" applyNumberFormat="1" applyFont="1" applyBorder="1" applyAlignment="1">
      <alignment horizontal="center" vertical="center"/>
      <protection/>
    </xf>
    <xf numFmtId="0" fontId="33" fillId="33" borderId="34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4" fillId="33" borderId="3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132" fillId="0" borderId="19" xfId="0" applyFont="1" applyFill="1" applyBorder="1" applyAlignment="1">
      <alignment horizontal="center" vertical="center"/>
    </xf>
    <xf numFmtId="1" fontId="21" fillId="0" borderId="22" xfId="53" applyNumberFormat="1" applyFont="1" applyBorder="1" applyAlignment="1">
      <alignment horizontal="center" vertical="center"/>
      <protection/>
    </xf>
    <xf numFmtId="1" fontId="21" fillId="0" borderId="21" xfId="53" applyNumberFormat="1" applyFont="1" applyBorder="1" applyAlignment="1">
      <alignment horizontal="center" vertical="center"/>
      <protection/>
    </xf>
    <xf numFmtId="1" fontId="21" fillId="0" borderId="25" xfId="53" applyNumberFormat="1" applyFont="1" applyBorder="1" applyAlignment="1">
      <alignment horizontal="center" vertical="center"/>
      <protection/>
    </xf>
    <xf numFmtId="0" fontId="26" fillId="0" borderId="36" xfId="0" applyFont="1" applyFill="1" applyBorder="1" applyAlignment="1">
      <alignment horizontal="center" vertical="center" wrapText="1"/>
    </xf>
    <xf numFmtId="0" fontId="21" fillId="0" borderId="37" xfId="53" applyFont="1" applyBorder="1" applyAlignment="1">
      <alignment horizontal="center" vertical="center"/>
      <protection/>
    </xf>
    <xf numFmtId="2" fontId="21" fillId="0" borderId="38" xfId="53" applyNumberFormat="1" applyFont="1" applyBorder="1" applyAlignment="1">
      <alignment horizontal="center" vertical="center"/>
      <protection/>
    </xf>
    <xf numFmtId="1" fontId="21" fillId="0" borderId="37" xfId="53" applyNumberFormat="1" applyFont="1" applyBorder="1" applyAlignment="1">
      <alignment horizontal="center" vertical="center"/>
      <protection/>
    </xf>
    <xf numFmtId="2" fontId="21" fillId="0" borderId="27" xfId="53" applyNumberFormat="1" applyFont="1" applyBorder="1" applyAlignment="1">
      <alignment horizontal="center" vertical="center"/>
      <protection/>
    </xf>
    <xf numFmtId="0" fontId="33" fillId="33" borderId="37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134" fillId="0" borderId="20" xfId="0" applyFont="1" applyFill="1" applyBorder="1" applyAlignment="1">
      <alignment horizontal="center" vertical="center"/>
    </xf>
    <xf numFmtId="0" fontId="134" fillId="0" borderId="39" xfId="0" applyFont="1" applyFill="1" applyBorder="1" applyAlignment="1">
      <alignment horizontal="center" vertical="center"/>
    </xf>
    <xf numFmtId="0" fontId="134" fillId="0" borderId="40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left" vertical="center" wrapText="1"/>
    </xf>
    <xf numFmtId="0" fontId="134" fillId="0" borderId="38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left" vertical="center" wrapText="1"/>
    </xf>
    <xf numFmtId="0" fontId="135" fillId="0" borderId="20" xfId="0" applyFont="1" applyFill="1" applyBorder="1" applyAlignment="1">
      <alignment horizontal="center" vertical="center"/>
    </xf>
    <xf numFmtId="0" fontId="135" fillId="0" borderId="39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left" vertical="center" wrapText="1"/>
    </xf>
    <xf numFmtId="2" fontId="21" fillId="0" borderId="41" xfId="53" applyNumberFormat="1" applyFont="1" applyBorder="1" applyAlignment="1">
      <alignment horizontal="center" vertical="center"/>
      <protection/>
    </xf>
    <xf numFmtId="0" fontId="33" fillId="0" borderId="3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2" fontId="21" fillId="0" borderId="44" xfId="53" applyNumberFormat="1" applyFont="1" applyFill="1" applyBorder="1" applyAlignment="1">
      <alignment horizontal="left" vertical="center" wrapText="1"/>
      <protection/>
    </xf>
    <xf numFmtId="0" fontId="26" fillId="0" borderId="18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132" fillId="0" borderId="17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left" vertical="center" wrapText="1"/>
    </xf>
    <xf numFmtId="0" fontId="60" fillId="0" borderId="12" xfId="53" applyFont="1" applyBorder="1" applyAlignment="1">
      <alignment horizontal="center" vertical="center"/>
      <protection/>
    </xf>
    <xf numFmtId="2" fontId="60" fillId="0" borderId="20" xfId="53" applyNumberFormat="1" applyFont="1" applyBorder="1" applyAlignment="1">
      <alignment horizontal="center" vertical="center"/>
      <protection/>
    </xf>
    <xf numFmtId="0" fontId="60" fillId="0" borderId="37" xfId="53" applyFont="1" applyBorder="1" applyAlignment="1">
      <alignment horizontal="center" vertical="center"/>
      <protection/>
    </xf>
    <xf numFmtId="2" fontId="60" fillId="0" borderId="38" xfId="53" applyNumberFormat="1" applyFont="1" applyBorder="1" applyAlignment="1">
      <alignment horizontal="center" vertical="center"/>
      <protection/>
    </xf>
    <xf numFmtId="1" fontId="60" fillId="0" borderId="12" xfId="53" applyNumberFormat="1" applyFont="1" applyBorder="1" applyAlignment="1">
      <alignment horizontal="center" vertical="center"/>
      <protection/>
    </xf>
    <xf numFmtId="2" fontId="60" fillId="0" borderId="13" xfId="53" applyNumberFormat="1" applyFont="1" applyBorder="1" applyAlignment="1">
      <alignment horizontal="center" vertical="center"/>
      <protection/>
    </xf>
    <xf numFmtId="1" fontId="60" fillId="0" borderId="37" xfId="53" applyNumberFormat="1" applyFont="1" applyBorder="1" applyAlignment="1">
      <alignment horizontal="center" vertical="center"/>
      <protection/>
    </xf>
    <xf numFmtId="2" fontId="60" fillId="0" borderId="27" xfId="53" applyNumberFormat="1" applyFont="1" applyBorder="1" applyAlignment="1">
      <alignment horizontal="center" vertical="center"/>
      <protection/>
    </xf>
    <xf numFmtId="0" fontId="60" fillId="0" borderId="34" xfId="53" applyFont="1" applyBorder="1" applyAlignment="1">
      <alignment horizontal="center" vertical="center"/>
      <protection/>
    </xf>
    <xf numFmtId="2" fontId="60" fillId="0" borderId="40" xfId="53" applyNumberFormat="1" applyFont="1" applyBorder="1" applyAlignment="1">
      <alignment horizontal="center" vertical="center"/>
      <protection/>
    </xf>
    <xf numFmtId="1" fontId="60" fillId="0" borderId="34" xfId="53" applyNumberFormat="1" applyFont="1" applyBorder="1" applyAlignment="1">
      <alignment horizontal="center" vertical="center"/>
      <protection/>
    </xf>
    <xf numFmtId="2" fontId="60" fillId="0" borderId="35" xfId="53" applyNumberFormat="1" applyFont="1" applyBorder="1" applyAlignment="1">
      <alignment horizontal="center" vertical="center"/>
      <protection/>
    </xf>
    <xf numFmtId="2" fontId="60" fillId="0" borderId="31" xfId="53" applyNumberFormat="1" applyFont="1" applyBorder="1" applyAlignment="1">
      <alignment horizontal="center" vertical="center"/>
      <protection/>
    </xf>
    <xf numFmtId="1" fontId="21" fillId="0" borderId="18" xfId="53" applyNumberFormat="1" applyFont="1" applyBorder="1" applyAlignment="1">
      <alignment horizontal="center" vertical="center"/>
      <protection/>
    </xf>
    <xf numFmtId="1" fontId="35" fillId="0" borderId="25" xfId="53" applyNumberFormat="1" applyFont="1" applyBorder="1" applyAlignment="1">
      <alignment horizontal="center" vertical="center"/>
      <protection/>
    </xf>
    <xf numFmtId="1" fontId="35" fillId="0" borderId="22" xfId="53" applyNumberFormat="1" applyFont="1" applyBorder="1" applyAlignment="1">
      <alignment horizontal="center" vertical="center"/>
      <protection/>
    </xf>
    <xf numFmtId="1" fontId="35" fillId="0" borderId="21" xfId="53" applyNumberFormat="1" applyFont="1" applyBorder="1" applyAlignment="1">
      <alignment horizontal="center" vertical="center"/>
      <protection/>
    </xf>
    <xf numFmtId="1" fontId="35" fillId="0" borderId="46" xfId="53" applyNumberFormat="1" applyFont="1" applyBorder="1" applyAlignment="1">
      <alignment horizontal="center" vertical="center"/>
      <protection/>
    </xf>
    <xf numFmtId="0" fontId="49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2" fontId="21" fillId="0" borderId="36" xfId="53" applyNumberFormat="1" applyFont="1" applyBorder="1" applyAlignment="1">
      <alignment horizontal="center" vertical="center"/>
      <protection/>
    </xf>
    <xf numFmtId="1" fontId="35" fillId="0" borderId="18" xfId="53" applyNumberFormat="1" applyFont="1" applyBorder="1" applyAlignment="1">
      <alignment horizontal="center" vertical="center"/>
      <protection/>
    </xf>
    <xf numFmtId="0" fontId="17" fillId="35" borderId="47" xfId="53" applyFont="1" applyFill="1" applyBorder="1" applyAlignment="1">
      <alignment horizontal="center"/>
      <protection/>
    </xf>
    <xf numFmtId="0" fontId="13" fillId="34" borderId="48" xfId="53" applyFont="1" applyFill="1" applyBorder="1" applyAlignment="1">
      <alignment horizontal="center" vertical="center"/>
      <protection/>
    </xf>
    <xf numFmtId="2" fontId="21" fillId="0" borderId="49" xfId="53" applyNumberFormat="1" applyFont="1" applyBorder="1" applyAlignment="1">
      <alignment horizontal="center" vertical="center"/>
      <protection/>
    </xf>
    <xf numFmtId="0" fontId="28" fillId="0" borderId="50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center" vertical="center" wrapText="1"/>
    </xf>
    <xf numFmtId="2" fontId="21" fillId="0" borderId="26" xfId="53" applyNumberFormat="1" applyFont="1" applyFill="1" applyBorder="1" applyAlignment="1">
      <alignment horizontal="left"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52" fillId="0" borderId="42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2" fontId="6" fillId="5" borderId="39" xfId="0" applyNumberFormat="1" applyFont="1" applyFill="1" applyBorder="1" applyAlignment="1">
      <alignment horizontal="center" vertical="center" wrapText="1"/>
    </xf>
    <xf numFmtId="1" fontId="21" fillId="0" borderId="28" xfId="53" applyNumberFormat="1" applyFont="1" applyBorder="1" applyAlignment="1">
      <alignment horizontal="center" vertical="center"/>
      <protection/>
    </xf>
    <xf numFmtId="177" fontId="21" fillId="0" borderId="21" xfId="53" applyNumberFormat="1" applyFont="1" applyBorder="1" applyAlignment="1">
      <alignment horizontal="center" vertical="center"/>
      <protection/>
    </xf>
    <xf numFmtId="2" fontId="21" fillId="0" borderId="28" xfId="53" applyNumberFormat="1" applyFont="1" applyBorder="1" applyAlignment="1">
      <alignment horizontal="center" vertical="center"/>
      <protection/>
    </xf>
    <xf numFmtId="177" fontId="21" fillId="0" borderId="25" xfId="53" applyNumberFormat="1" applyFont="1" applyBorder="1" applyAlignment="1">
      <alignment horizontal="center" vertical="center"/>
      <protection/>
    </xf>
    <xf numFmtId="177" fontId="21" fillId="0" borderId="22" xfId="53" applyNumberFormat="1" applyFont="1" applyBorder="1" applyAlignment="1">
      <alignment horizontal="center" vertical="center"/>
      <protection/>
    </xf>
    <xf numFmtId="177" fontId="21" fillId="0" borderId="18" xfId="53" applyNumberFormat="1" applyFont="1" applyBorder="1" applyAlignment="1">
      <alignment horizontal="center" vertical="center"/>
      <protection/>
    </xf>
    <xf numFmtId="0" fontId="6" fillId="5" borderId="51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133" fillId="0" borderId="40" xfId="0" applyFont="1" applyFill="1" applyBorder="1" applyAlignment="1">
      <alignment horizontal="center" vertical="center"/>
    </xf>
    <xf numFmtId="0" fontId="133" fillId="0" borderId="20" xfId="0" applyFont="1" applyFill="1" applyBorder="1" applyAlignment="1">
      <alignment horizontal="center" vertical="center"/>
    </xf>
    <xf numFmtId="0" fontId="133" fillId="0" borderId="38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 wrapText="1"/>
    </xf>
    <xf numFmtId="0" fontId="67" fillId="5" borderId="55" xfId="0" applyFont="1" applyFill="1" applyBorder="1" applyAlignment="1">
      <alignment horizontal="center" vertical="center" wrapText="1"/>
    </xf>
    <xf numFmtId="0" fontId="13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2" fontId="60" fillId="0" borderId="35" xfId="53" applyNumberFormat="1" applyFont="1" applyBorder="1" applyAlignment="1">
      <alignment horizontal="center" vertical="center"/>
      <protection/>
    </xf>
    <xf numFmtId="172" fontId="60" fillId="0" borderId="13" xfId="53" applyNumberFormat="1" applyFont="1" applyBorder="1" applyAlignment="1">
      <alignment horizontal="center" vertical="center"/>
      <protection/>
    </xf>
    <xf numFmtId="172" fontId="60" fillId="0" borderId="27" xfId="53" applyNumberFormat="1" applyFont="1" applyBorder="1" applyAlignment="1">
      <alignment horizontal="center" vertical="center"/>
      <protection/>
    </xf>
    <xf numFmtId="2" fontId="54" fillId="0" borderId="12" xfId="0" applyNumberFormat="1" applyFont="1" applyFill="1" applyBorder="1" applyAlignment="1">
      <alignment horizontal="center" vertical="center" wrapText="1"/>
    </xf>
    <xf numFmtId="2" fontId="54" fillId="0" borderId="28" xfId="0" applyNumberFormat="1" applyFont="1" applyFill="1" applyBorder="1" applyAlignment="1">
      <alignment horizontal="center" vertical="center" wrapText="1"/>
    </xf>
    <xf numFmtId="2" fontId="54" fillId="0" borderId="56" xfId="0" applyNumberFormat="1" applyFont="1" applyFill="1" applyBorder="1" applyAlignment="1">
      <alignment horizontal="center" vertical="center" wrapText="1"/>
    </xf>
    <xf numFmtId="2" fontId="60" fillId="0" borderId="12" xfId="53" applyNumberFormat="1" applyFont="1" applyBorder="1" applyAlignment="1">
      <alignment horizontal="center" vertical="center"/>
      <protection/>
    </xf>
    <xf numFmtId="2" fontId="54" fillId="0" borderId="37" xfId="0" applyNumberFormat="1" applyFont="1" applyFill="1" applyBorder="1" applyAlignment="1">
      <alignment horizontal="center" vertical="center" wrapText="1"/>
    </xf>
    <xf numFmtId="2" fontId="54" fillId="0" borderId="36" xfId="0" applyNumberFormat="1" applyFont="1" applyFill="1" applyBorder="1" applyAlignment="1">
      <alignment horizontal="center" vertical="center" wrapText="1"/>
    </xf>
    <xf numFmtId="2" fontId="54" fillId="0" borderId="57" xfId="0" applyNumberFormat="1" applyFont="1" applyFill="1" applyBorder="1" applyAlignment="1">
      <alignment horizontal="center" vertical="center" wrapText="1"/>
    </xf>
    <xf numFmtId="2" fontId="54" fillId="0" borderId="34" xfId="0" applyNumberFormat="1" applyFont="1" applyFill="1" applyBorder="1" applyAlignment="1">
      <alignment horizontal="center" vertical="center" wrapText="1"/>
    </xf>
    <xf numFmtId="2" fontId="54" fillId="0" borderId="33" xfId="0" applyNumberFormat="1" applyFont="1" applyFill="1" applyBorder="1" applyAlignment="1">
      <alignment horizontal="center" vertical="center" wrapText="1"/>
    </xf>
    <xf numFmtId="2" fontId="54" fillId="0" borderId="58" xfId="0" applyNumberFormat="1" applyFont="1" applyFill="1" applyBorder="1" applyAlignment="1">
      <alignment horizontal="center" vertical="center" wrapText="1"/>
    </xf>
    <xf numFmtId="177" fontId="21" fillId="0" borderId="36" xfId="53" applyNumberFormat="1" applyFont="1" applyBorder="1" applyAlignment="1">
      <alignment horizontal="center" vertical="center"/>
      <protection/>
    </xf>
    <xf numFmtId="2" fontId="60" fillId="0" borderId="42" xfId="53" applyNumberFormat="1" applyFont="1" applyBorder="1" applyAlignment="1">
      <alignment horizontal="center" vertical="center"/>
      <protection/>
    </xf>
    <xf numFmtId="177" fontId="21" fillId="0" borderId="33" xfId="53" applyNumberFormat="1" applyFont="1" applyBorder="1" applyAlignment="1">
      <alignment horizontal="center" vertical="center"/>
      <protection/>
    </xf>
    <xf numFmtId="177" fontId="21" fillId="0" borderId="28" xfId="53" applyNumberFormat="1" applyFont="1" applyBorder="1" applyAlignment="1">
      <alignment horizontal="center" vertical="center"/>
      <protection/>
    </xf>
    <xf numFmtId="177" fontId="60" fillId="0" borderId="36" xfId="53" applyNumberFormat="1" applyFont="1" applyBorder="1" applyAlignment="1">
      <alignment horizontal="center" vertical="center"/>
      <protection/>
    </xf>
    <xf numFmtId="177" fontId="21" fillId="0" borderId="30" xfId="53" applyNumberFormat="1" applyFont="1" applyBorder="1" applyAlignment="1">
      <alignment horizontal="center" vertical="center"/>
      <protection/>
    </xf>
    <xf numFmtId="2" fontId="60" fillId="0" borderId="43" xfId="53" applyNumberFormat="1" applyFont="1" applyBorder="1" applyAlignment="1">
      <alignment horizontal="center" vertical="center"/>
      <protection/>
    </xf>
    <xf numFmtId="2" fontId="60" fillId="0" borderId="50" xfId="53" applyNumberFormat="1" applyFont="1" applyBorder="1" applyAlignment="1">
      <alignment horizontal="center" vertical="center"/>
      <protection/>
    </xf>
    <xf numFmtId="2" fontId="60" fillId="0" borderId="45" xfId="53" applyNumberFormat="1" applyFont="1" applyBorder="1" applyAlignment="1">
      <alignment horizontal="center" vertical="center"/>
      <protection/>
    </xf>
    <xf numFmtId="172" fontId="60" fillId="0" borderId="31" xfId="53" applyNumberFormat="1" applyFont="1" applyBorder="1" applyAlignment="1">
      <alignment horizontal="center" vertical="center"/>
      <protection/>
    </xf>
    <xf numFmtId="2" fontId="54" fillId="0" borderId="29" xfId="0" applyNumberFormat="1" applyFont="1" applyFill="1" applyBorder="1" applyAlignment="1">
      <alignment horizontal="center" vertical="center" wrapText="1"/>
    </xf>
    <xf numFmtId="2" fontId="54" fillId="0" borderId="30" xfId="0" applyNumberFormat="1" applyFont="1" applyFill="1" applyBorder="1" applyAlignment="1">
      <alignment horizontal="center" vertical="center" wrapText="1"/>
    </xf>
    <xf numFmtId="2" fontId="54" fillId="0" borderId="48" xfId="0" applyNumberFormat="1" applyFont="1" applyFill="1" applyBorder="1" applyAlignment="1">
      <alignment horizontal="center" vertical="center" wrapText="1"/>
    </xf>
    <xf numFmtId="2" fontId="60" fillId="0" borderId="29" xfId="53" applyNumberFormat="1" applyFont="1" applyBorder="1" applyAlignment="1">
      <alignment horizontal="center" vertical="center"/>
      <protection/>
    </xf>
    <xf numFmtId="0" fontId="17" fillId="35" borderId="23" xfId="53" applyFont="1" applyFill="1" applyBorder="1" applyAlignment="1">
      <alignment horizontal="center" vertical="center"/>
      <protection/>
    </xf>
    <xf numFmtId="0" fontId="34" fillId="33" borderId="37" xfId="0" applyFont="1" applyFill="1" applyBorder="1" applyAlignment="1">
      <alignment horizontal="center" vertical="center" wrapText="1"/>
    </xf>
    <xf numFmtId="0" fontId="133" fillId="0" borderId="39" xfId="0" applyFont="1" applyFill="1" applyBorder="1" applyAlignment="1">
      <alignment horizontal="center" vertical="center"/>
    </xf>
    <xf numFmtId="0" fontId="36" fillId="0" borderId="34" xfId="53" applyFont="1" applyBorder="1" applyAlignment="1">
      <alignment horizontal="center" vertical="center"/>
      <protection/>
    </xf>
    <xf numFmtId="2" fontId="36" fillId="0" borderId="40" xfId="53" applyNumberFormat="1" applyFont="1" applyBorder="1" applyAlignment="1">
      <alignment horizontal="center" vertical="center"/>
      <protection/>
    </xf>
    <xf numFmtId="1" fontId="36" fillId="0" borderId="34" xfId="53" applyNumberFormat="1" applyFont="1" applyBorder="1" applyAlignment="1">
      <alignment horizontal="center" vertical="center"/>
      <protection/>
    </xf>
    <xf numFmtId="2" fontId="36" fillId="0" borderId="35" xfId="53" applyNumberFormat="1" applyFont="1" applyBorder="1" applyAlignment="1">
      <alignment horizontal="center" vertical="center"/>
      <protection/>
    </xf>
    <xf numFmtId="0" fontId="36" fillId="0" borderId="12" xfId="53" applyFont="1" applyBorder="1" applyAlignment="1">
      <alignment horizontal="center" vertical="center"/>
      <protection/>
    </xf>
    <xf numFmtId="2" fontId="36" fillId="0" borderId="20" xfId="53" applyNumberFormat="1" applyFont="1" applyBorder="1" applyAlignment="1">
      <alignment horizontal="center" vertical="center"/>
      <protection/>
    </xf>
    <xf numFmtId="1" fontId="36" fillId="0" borderId="12" xfId="53" applyNumberFormat="1" applyFont="1" applyBorder="1" applyAlignment="1">
      <alignment horizontal="center" vertical="center"/>
      <protection/>
    </xf>
    <xf numFmtId="2" fontId="36" fillId="0" borderId="13" xfId="53" applyNumberFormat="1" applyFont="1" applyBorder="1" applyAlignment="1">
      <alignment horizontal="center" vertical="center"/>
      <protection/>
    </xf>
    <xf numFmtId="0" fontId="36" fillId="0" borderId="29" xfId="53" applyFont="1" applyBorder="1" applyAlignment="1">
      <alignment horizontal="center" vertical="center"/>
      <protection/>
    </xf>
    <xf numFmtId="2" fontId="36" fillId="0" borderId="39" xfId="53" applyNumberFormat="1" applyFont="1" applyBorder="1" applyAlignment="1">
      <alignment horizontal="center" vertical="center"/>
      <protection/>
    </xf>
    <xf numFmtId="1" fontId="36" fillId="0" borderId="29" xfId="53" applyNumberFormat="1" applyFont="1" applyBorder="1" applyAlignment="1">
      <alignment horizontal="center" vertical="center"/>
      <protection/>
    </xf>
    <xf numFmtId="2" fontId="36" fillId="0" borderId="31" xfId="53" applyNumberFormat="1" applyFont="1" applyBorder="1" applyAlignment="1">
      <alignment horizontal="center" vertical="center"/>
      <protection/>
    </xf>
    <xf numFmtId="0" fontId="36" fillId="0" borderId="37" xfId="53" applyFont="1" applyBorder="1" applyAlignment="1">
      <alignment horizontal="center" vertical="center"/>
      <protection/>
    </xf>
    <xf numFmtId="2" fontId="36" fillId="0" borderId="38" xfId="53" applyNumberFormat="1" applyFont="1" applyBorder="1" applyAlignment="1">
      <alignment horizontal="center" vertical="center"/>
      <protection/>
    </xf>
    <xf numFmtId="1" fontId="36" fillId="0" borderId="37" xfId="53" applyNumberFormat="1" applyFont="1" applyBorder="1" applyAlignment="1">
      <alignment horizontal="center" vertical="center"/>
      <protection/>
    </xf>
    <xf numFmtId="2" fontId="36" fillId="0" borderId="27" xfId="53" applyNumberFormat="1" applyFont="1" applyBorder="1" applyAlignment="1">
      <alignment horizontal="center" vertical="center"/>
      <protection/>
    </xf>
    <xf numFmtId="2" fontId="21" fillId="0" borderId="59" xfId="53" applyNumberFormat="1" applyFont="1" applyBorder="1" applyAlignment="1">
      <alignment horizontal="center" vertical="center"/>
      <protection/>
    </xf>
    <xf numFmtId="0" fontId="33" fillId="0" borderId="35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172" fontId="60" fillId="0" borderId="25" xfId="53" applyNumberFormat="1" applyFont="1" applyBorder="1" applyAlignment="1">
      <alignment horizontal="center" vertical="center"/>
      <protection/>
    </xf>
    <xf numFmtId="172" fontId="60" fillId="0" borderId="21" xfId="53" applyNumberFormat="1" applyFont="1" applyBorder="1" applyAlignment="1">
      <alignment horizontal="center" vertical="center"/>
      <protection/>
    </xf>
    <xf numFmtId="0" fontId="70" fillId="0" borderId="34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71" fillId="0" borderId="0" xfId="0" applyFont="1" applyAlignment="1">
      <alignment horizontal="left" vertical="center"/>
    </xf>
    <xf numFmtId="0" fontId="103" fillId="0" borderId="0" xfId="53" applyFont="1" applyAlignment="1">
      <alignment horizontal="center" vertical="center"/>
      <protection/>
    </xf>
    <xf numFmtId="0" fontId="56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172" fontId="60" fillId="0" borderId="22" xfId="53" applyNumberFormat="1" applyFont="1" applyBorder="1" applyAlignment="1">
      <alignment horizontal="center" vertical="center"/>
      <protection/>
    </xf>
    <xf numFmtId="172" fontId="60" fillId="0" borderId="18" xfId="53" applyNumberFormat="1" applyFont="1" applyBorder="1" applyAlignment="1">
      <alignment horizontal="center" vertical="center"/>
      <protection/>
    </xf>
    <xf numFmtId="0" fontId="60" fillId="0" borderId="29" xfId="53" applyFont="1" applyBorder="1" applyAlignment="1">
      <alignment horizontal="center" vertical="center"/>
      <protection/>
    </xf>
    <xf numFmtId="2" fontId="60" fillId="0" borderId="39" xfId="53" applyNumberFormat="1" applyFont="1" applyBorder="1" applyAlignment="1">
      <alignment horizontal="center" vertical="center"/>
      <protection/>
    </xf>
    <xf numFmtId="1" fontId="60" fillId="0" borderId="29" xfId="53" applyNumberFormat="1" applyFont="1" applyBorder="1" applyAlignment="1">
      <alignment horizontal="center" vertical="center"/>
      <protection/>
    </xf>
    <xf numFmtId="2" fontId="21" fillId="0" borderId="18" xfId="53" applyNumberFormat="1" applyFont="1" applyBorder="1" applyAlignment="1">
      <alignment horizontal="center" vertical="center"/>
      <protection/>
    </xf>
    <xf numFmtId="0" fontId="21" fillId="0" borderId="34" xfId="53" applyFont="1" applyBorder="1" applyAlignment="1">
      <alignment horizontal="center" vertical="center"/>
      <protection/>
    </xf>
    <xf numFmtId="2" fontId="21" fillId="0" borderId="40" xfId="53" applyNumberFormat="1" applyFont="1" applyBorder="1" applyAlignment="1">
      <alignment horizontal="center" vertical="center"/>
      <protection/>
    </xf>
    <xf numFmtId="1" fontId="21" fillId="0" borderId="34" xfId="53" applyNumberFormat="1" applyFont="1" applyBorder="1" applyAlignment="1">
      <alignment horizontal="center" vertical="center"/>
      <protection/>
    </xf>
    <xf numFmtId="2" fontId="21" fillId="0" borderId="35" xfId="53" applyNumberFormat="1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2" fontId="21" fillId="0" borderId="39" xfId="53" applyNumberFormat="1" applyFont="1" applyBorder="1" applyAlignment="1">
      <alignment horizontal="center" vertical="center"/>
      <protection/>
    </xf>
    <xf numFmtId="1" fontId="21" fillId="0" borderId="29" xfId="53" applyNumberFormat="1" applyFont="1" applyBorder="1" applyAlignment="1">
      <alignment horizontal="center" vertical="center"/>
      <protection/>
    </xf>
    <xf numFmtId="2" fontId="21" fillId="0" borderId="31" xfId="53" applyNumberFormat="1" applyFont="1" applyBorder="1" applyAlignment="1">
      <alignment horizontal="center" vertical="center"/>
      <protection/>
    </xf>
    <xf numFmtId="0" fontId="52" fillId="0" borderId="31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136" fillId="0" borderId="40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left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136" fillId="0" borderId="3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136" fillId="0" borderId="38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2" fontId="21" fillId="0" borderId="60" xfId="53" applyNumberFormat="1" applyFont="1" applyBorder="1" applyAlignment="1">
      <alignment horizontal="center" vertical="center"/>
      <protection/>
    </xf>
    <xf numFmtId="0" fontId="28" fillId="0" borderId="34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2" fontId="21" fillId="0" borderId="61" xfId="53" applyNumberFormat="1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135" fillId="0" borderId="0" xfId="53" applyFont="1" applyAlignment="1">
      <alignment horizontal="center" vertical="center"/>
      <protection/>
    </xf>
    <xf numFmtId="0" fontId="57" fillId="0" borderId="0" xfId="53" applyFont="1" applyAlignment="1">
      <alignment horizontal="center" vertical="center"/>
      <protection/>
    </xf>
    <xf numFmtId="0" fontId="68" fillId="0" borderId="62" xfId="53" applyFont="1" applyBorder="1" applyAlignment="1">
      <alignment horizontal="center" vertical="center"/>
      <protection/>
    </xf>
    <xf numFmtId="0" fontId="68" fillId="0" borderId="36" xfId="53" applyFont="1" applyBorder="1" applyAlignment="1">
      <alignment horizontal="center" vertical="center"/>
      <protection/>
    </xf>
    <xf numFmtId="0" fontId="14" fillId="0" borderId="36" xfId="53" applyFont="1" applyBorder="1" applyAlignment="1">
      <alignment horizontal="center" vertical="center"/>
      <protection/>
    </xf>
    <xf numFmtId="172" fontId="57" fillId="0" borderId="0" xfId="53" applyNumberFormat="1" applyFont="1" applyAlignment="1">
      <alignment horizontal="center" vertical="center"/>
      <protection/>
    </xf>
    <xf numFmtId="0" fontId="137" fillId="0" borderId="36" xfId="53" applyFont="1" applyBorder="1" applyAlignment="1">
      <alignment horizontal="center" vertical="center" textRotation="90"/>
      <protection/>
    </xf>
    <xf numFmtId="0" fontId="30" fillId="0" borderId="36" xfId="53" applyFont="1" applyBorder="1" applyAlignment="1">
      <alignment horizontal="center" vertical="center" textRotation="90"/>
      <protection/>
    </xf>
    <xf numFmtId="0" fontId="30" fillId="0" borderId="36" xfId="53" applyFont="1" applyBorder="1" applyAlignment="1">
      <alignment horizontal="center" textRotation="90"/>
      <protection/>
    </xf>
    <xf numFmtId="0" fontId="19" fillId="0" borderId="0" xfId="53" applyFont="1" applyAlignment="1">
      <alignment horizontal="center" vertical="center"/>
      <protection/>
    </xf>
    <xf numFmtId="0" fontId="62" fillId="0" borderId="20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49" fillId="0" borderId="5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133" fillId="0" borderId="0" xfId="53" applyFont="1" applyBorder="1" applyAlignment="1">
      <alignment horizontal="center" vertical="center"/>
      <protection/>
    </xf>
    <xf numFmtId="0" fontId="96" fillId="0" borderId="0" xfId="53" applyFont="1" applyBorder="1" applyAlignment="1">
      <alignment horizontal="center" vertical="center"/>
      <protection/>
    </xf>
    <xf numFmtId="0" fontId="33" fillId="0" borderId="27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>
      <alignment horizontal="left" vertical="center" wrapText="1"/>
    </xf>
    <xf numFmtId="0" fontId="70" fillId="0" borderId="35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50" xfId="0" applyFont="1" applyFill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73" fillId="0" borderId="25" xfId="0" applyFont="1" applyFill="1" applyBorder="1" applyAlignment="1">
      <alignment horizontal="left" vertical="center" wrapText="1"/>
    </xf>
    <xf numFmtId="0" fontId="73" fillId="0" borderId="35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73" fillId="0" borderId="31" xfId="0" applyFont="1" applyFill="1" applyBorder="1" applyAlignment="1">
      <alignment horizontal="left" vertical="center" wrapText="1"/>
    </xf>
    <xf numFmtId="2" fontId="60" fillId="0" borderId="25" xfId="53" applyNumberFormat="1" applyFont="1" applyBorder="1" applyAlignment="1">
      <alignment horizontal="center" vertical="center"/>
      <protection/>
    </xf>
    <xf numFmtId="2" fontId="60" fillId="0" borderId="22" xfId="53" applyNumberFormat="1" applyFont="1" applyBorder="1" applyAlignment="1">
      <alignment horizontal="center" vertical="center"/>
      <protection/>
    </xf>
    <xf numFmtId="0" fontId="6" fillId="5" borderId="23" xfId="0" applyFont="1" applyFill="1" applyBorder="1" applyAlignment="1">
      <alignment horizontal="center" vertical="center" wrapText="1"/>
    </xf>
    <xf numFmtId="2" fontId="60" fillId="0" borderId="21" xfId="53" applyNumberFormat="1" applyFont="1" applyBorder="1" applyAlignment="1">
      <alignment horizontal="center" vertical="center"/>
      <protection/>
    </xf>
    <xf numFmtId="0" fontId="27" fillId="0" borderId="43" xfId="0" applyFont="1" applyFill="1" applyBorder="1" applyAlignment="1">
      <alignment horizontal="left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6" fillId="0" borderId="11" xfId="53" applyFont="1" applyBorder="1" applyAlignment="1">
      <alignment horizontal="center" vertical="center"/>
      <protection/>
    </xf>
    <xf numFmtId="2" fontId="36" fillId="0" borderId="14" xfId="53" applyNumberFormat="1" applyFont="1" applyBorder="1" applyAlignment="1">
      <alignment horizontal="center" vertical="center"/>
      <protection/>
    </xf>
    <xf numFmtId="2" fontId="36" fillId="0" borderId="10" xfId="53" applyNumberFormat="1" applyFont="1" applyBorder="1" applyAlignment="1">
      <alignment horizontal="center" vertical="center"/>
      <protection/>
    </xf>
    <xf numFmtId="1" fontId="36" fillId="0" borderId="11" xfId="53" applyNumberFormat="1" applyFont="1" applyBorder="1" applyAlignment="1">
      <alignment horizontal="center" vertical="center"/>
      <protection/>
    </xf>
    <xf numFmtId="2" fontId="21" fillId="0" borderId="0" xfId="53" applyNumberFormat="1" applyFont="1" applyBorder="1" applyAlignment="1">
      <alignment horizontal="center" vertical="center"/>
      <protection/>
    </xf>
    <xf numFmtId="1" fontId="21" fillId="0" borderId="58" xfId="53" applyNumberFormat="1" applyFont="1" applyBorder="1" applyAlignment="1">
      <alignment horizontal="center" vertical="center"/>
      <protection/>
    </xf>
    <xf numFmtId="1" fontId="21" fillId="0" borderId="57" xfId="53" applyNumberFormat="1" applyFont="1" applyBorder="1" applyAlignment="1">
      <alignment horizontal="center" vertical="center"/>
      <protection/>
    </xf>
    <xf numFmtId="0" fontId="52" fillId="0" borderId="43" xfId="0" applyFont="1" applyFill="1" applyBorder="1" applyAlignment="1">
      <alignment horizontal="left" vertical="center" wrapText="1"/>
    </xf>
    <xf numFmtId="1" fontId="21" fillId="0" borderId="56" xfId="53" applyNumberFormat="1" applyFont="1" applyBorder="1" applyAlignment="1">
      <alignment horizontal="center" vertical="center"/>
      <protection/>
    </xf>
    <xf numFmtId="0" fontId="54" fillId="0" borderId="43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54" fillId="0" borderId="50" xfId="0" applyFont="1" applyFill="1" applyBorder="1" applyAlignment="1">
      <alignment horizontal="left" vertical="center" wrapText="1"/>
    </xf>
    <xf numFmtId="0" fontId="54" fillId="0" borderId="42" xfId="0" applyFont="1" applyFill="1" applyBorder="1" applyAlignment="1">
      <alignment horizontal="left" vertical="center" wrapText="1"/>
    </xf>
    <xf numFmtId="0" fontId="54" fillId="0" borderId="4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2" fillId="0" borderId="0" xfId="0" applyFont="1" applyAlignment="1">
      <alignment vertical="center"/>
    </xf>
    <xf numFmtId="0" fontId="32" fillId="0" borderId="50" xfId="0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 wrapText="1"/>
    </xf>
    <xf numFmtId="2" fontId="96" fillId="0" borderId="0" xfId="53" applyNumberFormat="1" applyFont="1" applyBorder="1" applyAlignment="1">
      <alignment horizontal="center" vertical="center" wrapText="1"/>
      <protection/>
    </xf>
    <xf numFmtId="0" fontId="54" fillId="0" borderId="40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38" xfId="0" applyFont="1" applyFill="1" applyBorder="1" applyAlignment="1">
      <alignment horizontal="left" vertical="center" wrapText="1"/>
    </xf>
    <xf numFmtId="0" fontId="54" fillId="0" borderId="39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/>
    </xf>
    <xf numFmtId="0" fontId="74" fillId="0" borderId="0" xfId="0" applyFont="1" applyAlignment="1">
      <alignment horizontal="left" vertical="center"/>
    </xf>
    <xf numFmtId="0" fontId="106" fillId="0" borderId="0" xfId="53" applyFont="1" applyAlignment="1">
      <alignment horizontal="center" vertical="center"/>
      <protection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" fillId="5" borderId="55" xfId="0" applyFont="1" applyFill="1" applyBorder="1" applyAlignment="1">
      <alignment horizontal="center" vertical="center" wrapText="1"/>
    </xf>
    <xf numFmtId="2" fontId="6" fillId="5" borderId="23" xfId="0" applyNumberFormat="1" applyFont="1" applyFill="1" applyBorder="1" applyAlignment="1">
      <alignment horizontal="center" vertical="center" wrapText="1"/>
    </xf>
    <xf numFmtId="2" fontId="60" fillId="0" borderId="46" xfId="53" applyNumberFormat="1" applyFont="1" applyBorder="1" applyAlignment="1">
      <alignment horizontal="center" vertical="center"/>
      <protection/>
    </xf>
    <xf numFmtId="0" fontId="6" fillId="5" borderId="6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70" fillId="0" borderId="31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135" fillId="0" borderId="38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2" fontId="8" fillId="5" borderId="39" xfId="0" applyNumberFormat="1" applyFont="1" applyFill="1" applyBorder="1" applyAlignment="1">
      <alignment horizontal="center" vertical="center" wrapText="1"/>
    </xf>
    <xf numFmtId="2" fontId="8" fillId="5" borderId="31" xfId="0" applyNumberFormat="1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70" fillId="0" borderId="3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horizontal="left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135" fillId="0" borderId="4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70" fillId="0" borderId="25" xfId="0" applyFont="1" applyFill="1" applyBorder="1" applyAlignment="1">
      <alignment horizontal="left" vertical="center" wrapText="1"/>
    </xf>
    <xf numFmtId="0" fontId="70" fillId="0" borderId="40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132" fillId="0" borderId="20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 wrapText="1"/>
    </xf>
    <xf numFmtId="0" fontId="132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73" fillId="33" borderId="34" xfId="0" applyFont="1" applyFill="1" applyBorder="1" applyAlignment="1">
      <alignment horizontal="center" vertical="center" wrapText="1"/>
    </xf>
    <xf numFmtId="0" fontId="138" fillId="0" borderId="40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 wrapText="1"/>
    </xf>
    <xf numFmtId="0" fontId="138" fillId="0" borderId="20" xfId="0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 wrapText="1"/>
    </xf>
    <xf numFmtId="0" fontId="138" fillId="0" borderId="39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76" fillId="0" borderId="25" xfId="0" applyFont="1" applyFill="1" applyBorder="1" applyAlignment="1">
      <alignment horizontal="left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6" fillId="0" borderId="40" xfId="0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 horizontal="left" vertical="center" wrapText="1"/>
    </xf>
    <xf numFmtId="0" fontId="76" fillId="0" borderId="39" xfId="0" applyFont="1" applyFill="1" applyBorder="1" applyAlignment="1">
      <alignment horizontal="left" vertical="center" wrapText="1"/>
    </xf>
    <xf numFmtId="0" fontId="26" fillId="0" borderId="50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76" fillId="33" borderId="34" xfId="0" applyFont="1" applyFill="1" applyBorder="1" applyAlignment="1">
      <alignment horizontal="center" vertical="center" wrapText="1"/>
    </xf>
    <xf numFmtId="0" fontId="139" fillId="0" borderId="40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left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139" fillId="0" borderId="20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left" vertical="center" wrapText="1"/>
    </xf>
    <xf numFmtId="0" fontId="76" fillId="33" borderId="29" xfId="0" applyFont="1" applyFill="1" applyBorder="1" applyAlignment="1">
      <alignment horizontal="center" vertical="center" wrapText="1"/>
    </xf>
    <xf numFmtId="0" fontId="139" fillId="0" borderId="39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177" fontId="21" fillId="0" borderId="40" xfId="53" applyNumberFormat="1" applyFont="1" applyBorder="1" applyAlignment="1">
      <alignment horizontal="center" vertical="center"/>
      <protection/>
    </xf>
    <xf numFmtId="0" fontId="61" fillId="5" borderId="16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6" fillId="0" borderId="50" xfId="0" applyFont="1" applyFill="1" applyBorder="1" applyAlignment="1">
      <alignment horizontal="left" vertical="center" wrapText="1"/>
    </xf>
    <xf numFmtId="0" fontId="76" fillId="0" borderId="42" xfId="0" applyFont="1" applyFill="1" applyBorder="1" applyAlignment="1">
      <alignment horizontal="left" vertical="center" wrapText="1"/>
    </xf>
    <xf numFmtId="0" fontId="76" fillId="0" borderId="45" xfId="0" applyFont="1" applyFill="1" applyBorder="1" applyAlignment="1">
      <alignment horizontal="left" vertical="center" wrapText="1"/>
    </xf>
    <xf numFmtId="177" fontId="21" fillId="0" borderId="20" xfId="53" applyNumberFormat="1" applyFont="1" applyBorder="1" applyAlignment="1">
      <alignment horizontal="center" vertical="center"/>
      <protection/>
    </xf>
    <xf numFmtId="0" fontId="76" fillId="33" borderId="37" xfId="0" applyFont="1" applyFill="1" applyBorder="1" applyAlignment="1">
      <alignment horizontal="center" vertical="center" wrapText="1"/>
    </xf>
    <xf numFmtId="0" fontId="139" fillId="0" borderId="38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left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left" vertical="center" wrapText="1"/>
    </xf>
    <xf numFmtId="0" fontId="76" fillId="0" borderId="43" xfId="0" applyFont="1" applyFill="1" applyBorder="1" applyAlignment="1">
      <alignment horizontal="left" vertical="center" wrapText="1"/>
    </xf>
    <xf numFmtId="0" fontId="76" fillId="0" borderId="27" xfId="0" applyFont="1" applyFill="1" applyBorder="1" applyAlignment="1">
      <alignment horizontal="left" vertical="center" wrapText="1"/>
    </xf>
    <xf numFmtId="2" fontId="60" fillId="0" borderId="34" xfId="53" applyNumberFormat="1" applyFont="1" applyBorder="1" applyAlignment="1">
      <alignment horizontal="center" vertical="center"/>
      <protection/>
    </xf>
    <xf numFmtId="2" fontId="21" fillId="0" borderId="33" xfId="53" applyNumberFormat="1" applyFont="1" applyBorder="1" applyAlignment="1">
      <alignment horizontal="center" vertical="center"/>
      <protection/>
    </xf>
    <xf numFmtId="2" fontId="21" fillId="0" borderId="30" xfId="53" applyNumberFormat="1" applyFont="1" applyBorder="1" applyAlignment="1">
      <alignment horizontal="center" vertical="center"/>
      <protection/>
    </xf>
    <xf numFmtId="0" fontId="52" fillId="0" borderId="50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left" vertical="center" wrapText="1"/>
    </xf>
    <xf numFmtId="1" fontId="21" fillId="0" borderId="48" xfId="53" applyNumberFormat="1" applyFont="1" applyBorder="1" applyAlignment="1">
      <alignment horizontal="center" vertical="center"/>
      <protection/>
    </xf>
    <xf numFmtId="0" fontId="21" fillId="0" borderId="65" xfId="53" applyFont="1" applyBorder="1" applyAlignment="1">
      <alignment horizontal="center" vertical="center"/>
      <protection/>
    </xf>
    <xf numFmtId="2" fontId="21" fillId="0" borderId="66" xfId="53" applyNumberFormat="1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33" fillId="33" borderId="65" xfId="0" applyFont="1" applyFill="1" applyBorder="1" applyAlignment="1">
      <alignment horizontal="center" vertical="center" wrapText="1"/>
    </xf>
    <xf numFmtId="0" fontId="134" fillId="0" borderId="67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left" vertical="center" wrapText="1"/>
    </xf>
    <xf numFmtId="0" fontId="33" fillId="0" borderId="67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left" vertical="center" wrapText="1"/>
    </xf>
    <xf numFmtId="0" fontId="36" fillId="0" borderId="65" xfId="53" applyFont="1" applyBorder="1" applyAlignment="1">
      <alignment horizontal="center" vertical="center"/>
      <protection/>
    </xf>
    <xf numFmtId="2" fontId="36" fillId="0" borderId="67" xfId="53" applyNumberFormat="1" applyFont="1" applyBorder="1" applyAlignment="1">
      <alignment horizontal="center" vertical="center"/>
      <protection/>
    </xf>
    <xf numFmtId="1" fontId="36" fillId="0" borderId="65" xfId="53" applyNumberFormat="1" applyFont="1" applyBorder="1" applyAlignment="1">
      <alignment horizontal="center" vertical="center"/>
      <protection/>
    </xf>
    <xf numFmtId="2" fontId="36" fillId="0" borderId="66" xfId="53" applyNumberFormat="1" applyFont="1" applyBorder="1" applyAlignment="1">
      <alignment horizontal="center" vertical="center"/>
      <protection/>
    </xf>
    <xf numFmtId="1" fontId="35" fillId="0" borderId="32" xfId="53" applyNumberFormat="1" applyFont="1" applyBorder="1" applyAlignment="1">
      <alignment horizontal="center" vertical="center"/>
      <protection/>
    </xf>
    <xf numFmtId="0" fontId="32" fillId="0" borderId="68" xfId="0" applyFont="1" applyFill="1" applyBorder="1" applyAlignment="1">
      <alignment horizontal="left" vertical="center" wrapText="1"/>
    </xf>
    <xf numFmtId="0" fontId="52" fillId="0" borderId="58" xfId="0" applyFont="1" applyFill="1" applyBorder="1" applyAlignment="1">
      <alignment horizontal="left" vertical="center" wrapText="1"/>
    </xf>
    <xf numFmtId="0" fontId="52" fillId="0" borderId="56" xfId="0" applyFont="1" applyFill="1" applyBorder="1" applyAlignment="1">
      <alignment horizontal="left" vertical="center" wrapText="1"/>
    </xf>
    <xf numFmtId="1" fontId="21" fillId="0" borderId="46" xfId="53" applyNumberFormat="1" applyFont="1" applyBorder="1" applyAlignment="1">
      <alignment horizontal="center" vertical="center"/>
      <protection/>
    </xf>
    <xf numFmtId="0" fontId="52" fillId="0" borderId="57" xfId="0" applyFont="1" applyFill="1" applyBorder="1" applyAlignment="1">
      <alignment horizontal="left"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1" fontId="21" fillId="0" borderId="32" xfId="53" applyNumberFormat="1" applyFont="1" applyBorder="1" applyAlignment="1">
      <alignment horizontal="center" vertical="center"/>
      <protection/>
    </xf>
    <xf numFmtId="0" fontId="33" fillId="0" borderId="36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left" vertical="center" wrapText="1"/>
    </xf>
    <xf numFmtId="0" fontId="135" fillId="0" borderId="10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46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61" fillId="5" borderId="15" xfId="0" applyFont="1" applyFill="1" applyBorder="1" applyAlignment="1">
      <alignment horizontal="center" vertical="center" wrapText="1"/>
    </xf>
    <xf numFmtId="0" fontId="67" fillId="5" borderId="1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2" fontId="6" fillId="5" borderId="24" xfId="0" applyNumberFormat="1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2" fontId="60" fillId="0" borderId="71" xfId="53" applyNumberFormat="1" applyFont="1" applyBorder="1" applyAlignment="1">
      <alignment horizontal="center" vertical="center"/>
      <protection/>
    </xf>
    <xf numFmtId="177" fontId="21" fillId="0" borderId="38" xfId="53" applyNumberFormat="1" applyFont="1" applyBorder="1" applyAlignment="1">
      <alignment horizontal="center" vertical="center"/>
      <protection/>
    </xf>
    <xf numFmtId="177" fontId="21" fillId="0" borderId="10" xfId="53" applyNumberFormat="1" applyFont="1" applyBorder="1" applyAlignment="1">
      <alignment horizontal="center" vertical="center"/>
      <protection/>
    </xf>
    <xf numFmtId="0" fontId="21" fillId="0" borderId="11" xfId="53" applyFont="1" applyBorder="1" applyAlignment="1">
      <alignment horizontal="center" vertical="center"/>
      <protection/>
    </xf>
    <xf numFmtId="2" fontId="21" fillId="0" borderId="10" xfId="53" applyNumberFormat="1" applyFont="1" applyBorder="1" applyAlignment="1">
      <alignment horizontal="center" vertical="center"/>
      <protection/>
    </xf>
    <xf numFmtId="1" fontId="21" fillId="0" borderId="11" xfId="53" applyNumberFormat="1" applyFont="1" applyBorder="1" applyAlignment="1">
      <alignment horizontal="center" vertical="center"/>
      <protection/>
    </xf>
    <xf numFmtId="2" fontId="21" fillId="0" borderId="14" xfId="53" applyNumberFormat="1" applyFont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left" vertical="center" wrapText="1"/>
    </xf>
    <xf numFmtId="0" fontId="26" fillId="0" borderId="66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49" fillId="0" borderId="58" xfId="0" applyFont="1" applyFill="1" applyBorder="1" applyAlignment="1">
      <alignment horizontal="left" vertical="center" wrapText="1"/>
    </xf>
    <xf numFmtId="0" fontId="49" fillId="0" borderId="56" xfId="0" applyFont="1" applyFill="1" applyBorder="1" applyAlignment="1">
      <alignment horizontal="left" vertical="center" wrapText="1"/>
    </xf>
    <xf numFmtId="0" fontId="49" fillId="0" borderId="48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28" fillId="0" borderId="48" xfId="0" applyFont="1" applyFill="1" applyBorder="1" applyAlignment="1">
      <alignment horizontal="left" vertical="center" wrapText="1"/>
    </xf>
    <xf numFmtId="0" fontId="33" fillId="0" borderId="69" xfId="0" applyFont="1" applyFill="1" applyBorder="1" applyAlignment="1">
      <alignment horizontal="left" vertical="center" wrapText="1"/>
    </xf>
    <xf numFmtId="0" fontId="32" fillId="0" borderId="67" xfId="0" applyFont="1" applyFill="1" applyBorder="1" applyAlignment="1">
      <alignment horizontal="left" vertical="center" wrapText="1"/>
    </xf>
    <xf numFmtId="0" fontId="29" fillId="0" borderId="66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/>
    </xf>
    <xf numFmtId="0" fontId="49" fillId="0" borderId="57" xfId="0" applyFont="1" applyFill="1" applyBorder="1" applyAlignment="1">
      <alignment horizontal="left" vertical="center" wrapText="1"/>
    </xf>
    <xf numFmtId="0" fontId="16" fillId="34" borderId="48" xfId="0" applyFont="1" applyFill="1" applyBorder="1" applyAlignment="1">
      <alignment horizontal="center" vertical="center" wrapText="1"/>
    </xf>
    <xf numFmtId="0" fontId="38" fillId="34" borderId="61" xfId="0" applyFont="1" applyFill="1" applyBorder="1" applyAlignment="1">
      <alignment horizontal="center" vertical="center" wrapText="1"/>
    </xf>
    <xf numFmtId="0" fontId="24" fillId="35" borderId="53" xfId="53" applyFont="1" applyFill="1" applyBorder="1" applyAlignment="1">
      <alignment horizontal="center" vertical="center" wrapText="1"/>
      <protection/>
    </xf>
    <xf numFmtId="0" fontId="24" fillId="35" borderId="47" xfId="53" applyFont="1" applyFill="1" applyBorder="1" applyAlignment="1">
      <alignment horizontal="center" vertical="center" wrapText="1"/>
      <protection/>
    </xf>
    <xf numFmtId="0" fontId="41" fillId="35" borderId="72" xfId="0" applyFont="1" applyFill="1" applyBorder="1" applyAlignment="1">
      <alignment horizontal="center" vertical="center" wrapText="1"/>
    </xf>
    <xf numFmtId="0" fontId="13" fillId="34" borderId="53" xfId="53" applyFont="1" applyFill="1" applyBorder="1" applyAlignment="1">
      <alignment horizontal="center" vertical="center" wrapText="1"/>
      <protection/>
    </xf>
    <xf numFmtId="0" fontId="13" fillId="34" borderId="47" xfId="53" applyFont="1" applyFill="1" applyBorder="1" applyAlignment="1">
      <alignment horizontal="center" vertical="center" wrapText="1"/>
      <protection/>
    </xf>
    <xf numFmtId="0" fontId="37" fillId="34" borderId="72" xfId="0" applyFont="1" applyFill="1" applyBorder="1" applyAlignment="1">
      <alignment horizontal="center" vertical="center" wrapText="1"/>
    </xf>
    <xf numFmtId="0" fontId="20" fillId="34" borderId="45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9" fillId="4" borderId="53" xfId="0" applyFont="1" applyFill="1" applyBorder="1" applyAlignment="1">
      <alignment horizontal="right" vertical="center" wrapText="1"/>
    </xf>
    <xf numFmtId="0" fontId="22" fillId="4" borderId="47" xfId="0" applyFont="1" applyFill="1" applyBorder="1" applyAlignment="1">
      <alignment horizontal="right" vertical="center" wrapText="1"/>
    </xf>
    <xf numFmtId="0" fontId="0" fillId="0" borderId="72" xfId="0" applyBorder="1" applyAlignment="1">
      <alignment horizontal="right" vertical="center" wrapText="1"/>
    </xf>
    <xf numFmtId="0" fontId="13" fillId="34" borderId="45" xfId="53" applyFont="1" applyFill="1" applyBorder="1" applyAlignment="1">
      <alignment horizontal="center" vertical="center" wrapText="1"/>
      <protection/>
    </xf>
    <xf numFmtId="0" fontId="37" fillId="34" borderId="61" xfId="0" applyFont="1" applyFill="1" applyBorder="1" applyAlignment="1">
      <alignment horizontal="center" vertical="center" wrapText="1"/>
    </xf>
    <xf numFmtId="0" fontId="13" fillId="34" borderId="72" xfId="53" applyFont="1" applyFill="1" applyBorder="1" applyAlignment="1">
      <alignment horizontal="center" vertical="center" wrapText="1"/>
      <protection/>
    </xf>
    <xf numFmtId="0" fontId="24" fillId="35" borderId="53" xfId="53" applyFont="1" applyFill="1" applyBorder="1" applyAlignment="1">
      <alignment horizontal="center" wrapText="1"/>
      <protection/>
    </xf>
    <xf numFmtId="0" fontId="41" fillId="35" borderId="72" xfId="0" applyFont="1" applyFill="1" applyBorder="1" applyAlignment="1">
      <alignment horizontal="center" wrapText="1"/>
    </xf>
    <xf numFmtId="0" fontId="17" fillId="35" borderId="53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20" fontId="35" fillId="4" borderId="53" xfId="0" applyNumberFormat="1" applyFont="1" applyFill="1" applyBorder="1" applyAlignment="1">
      <alignment horizontal="center" vertical="center" wrapText="1"/>
    </xf>
    <xf numFmtId="0" fontId="35" fillId="4" borderId="72" xfId="0" applyFont="1" applyFill="1" applyBorder="1" applyAlignment="1">
      <alignment horizontal="center" vertical="center" wrapText="1"/>
    </xf>
    <xf numFmtId="0" fontId="39" fillId="33" borderId="53" xfId="0" applyFont="1" applyFill="1" applyBorder="1" applyAlignment="1">
      <alignment horizontal="right" vertical="center" wrapText="1"/>
    </xf>
    <xf numFmtId="0" fontId="22" fillId="0" borderId="47" xfId="0" applyFont="1" applyBorder="1" applyAlignment="1">
      <alignment horizontal="right" vertical="center" wrapText="1"/>
    </xf>
    <xf numFmtId="0" fontId="20" fillId="34" borderId="53" xfId="0" applyFont="1" applyFill="1" applyBorder="1" applyAlignment="1">
      <alignment horizontal="center" vertical="center" wrapText="1"/>
    </xf>
    <xf numFmtId="0" fontId="17" fillId="35" borderId="53" xfId="53" applyFont="1" applyFill="1" applyBorder="1" applyAlignment="1">
      <alignment horizontal="center" wrapText="1"/>
      <protection/>
    </xf>
    <xf numFmtId="0" fontId="17" fillId="35" borderId="47" xfId="53" applyFont="1" applyFill="1" applyBorder="1" applyAlignment="1">
      <alignment horizontal="center" wrapText="1"/>
      <protection/>
    </xf>
    <xf numFmtId="0" fontId="38" fillId="35" borderId="72" xfId="0" applyFont="1" applyFill="1" applyBorder="1" applyAlignment="1">
      <alignment horizontal="center" wrapText="1"/>
    </xf>
    <xf numFmtId="0" fontId="13" fillId="34" borderId="48" xfId="53" applyFont="1" applyFill="1" applyBorder="1" applyAlignment="1">
      <alignment horizontal="center" vertical="center" wrapText="1"/>
      <protection/>
    </xf>
    <xf numFmtId="0" fontId="37" fillId="34" borderId="48" xfId="0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1" fillId="35" borderId="47" xfId="0" applyFont="1" applyFill="1" applyBorder="1" applyAlignment="1">
      <alignment horizontal="center" wrapText="1"/>
    </xf>
    <xf numFmtId="0" fontId="38" fillId="35" borderId="47" xfId="0" applyFont="1" applyFill="1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39" fillId="4" borderId="47" xfId="0" applyFont="1" applyFill="1" applyBorder="1" applyAlignment="1">
      <alignment horizontal="right" vertical="center" wrapText="1"/>
    </xf>
    <xf numFmtId="0" fontId="24" fillId="35" borderId="72" xfId="53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right" vertical="center" wrapText="1"/>
    </xf>
    <xf numFmtId="20" fontId="35" fillId="0" borderId="53" xfId="0" applyNumberFormat="1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42" fillId="36" borderId="25" xfId="53" applyFont="1" applyFill="1" applyBorder="1" applyAlignment="1">
      <alignment horizontal="center" vertical="center" wrapText="1"/>
      <protection/>
    </xf>
    <xf numFmtId="0" fontId="45" fillId="36" borderId="46" xfId="0" applyFont="1" applyFill="1" applyBorder="1" applyAlignment="1">
      <alignment horizontal="center" vertical="center" wrapText="1"/>
    </xf>
    <xf numFmtId="0" fontId="24" fillId="34" borderId="53" xfId="53" applyFont="1" applyFill="1" applyBorder="1" applyAlignment="1">
      <alignment horizontal="center" vertical="center" wrapText="1"/>
      <protection/>
    </xf>
    <xf numFmtId="0" fontId="24" fillId="34" borderId="47" xfId="53" applyFont="1" applyFill="1" applyBorder="1" applyAlignment="1">
      <alignment horizontal="center" vertical="center" wrapText="1"/>
      <protection/>
    </xf>
    <xf numFmtId="0" fontId="24" fillId="34" borderId="72" xfId="53" applyFont="1" applyFill="1" applyBorder="1" applyAlignment="1">
      <alignment horizontal="center" vertical="center" wrapText="1"/>
      <protection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72" xfId="0" applyFont="1" applyFill="1" applyBorder="1" applyAlignment="1">
      <alignment horizontal="center" vertical="center" wrapText="1"/>
    </xf>
    <xf numFmtId="20" fontId="35" fillId="4" borderId="72" xfId="0" applyNumberFormat="1" applyFont="1" applyFill="1" applyBorder="1" applyAlignment="1">
      <alignment horizontal="center" vertical="center" wrapText="1"/>
    </xf>
    <xf numFmtId="0" fontId="17" fillId="35" borderId="53" xfId="53" applyFont="1" applyFill="1" applyBorder="1" applyAlignment="1">
      <alignment horizontal="center" vertical="center" wrapText="1"/>
      <protection/>
    </xf>
    <xf numFmtId="0" fontId="17" fillId="35" borderId="47" xfId="53" applyFont="1" applyFill="1" applyBorder="1" applyAlignment="1">
      <alignment horizontal="center" vertical="center" wrapText="1"/>
      <protection/>
    </xf>
    <xf numFmtId="0" fontId="17" fillId="35" borderId="72" xfId="53" applyFont="1" applyFill="1" applyBorder="1" applyAlignment="1">
      <alignment horizontal="center" vertical="center" wrapText="1"/>
      <protection/>
    </xf>
    <xf numFmtId="0" fontId="17" fillId="35" borderId="47" xfId="0" applyFont="1" applyFill="1" applyBorder="1" applyAlignment="1">
      <alignment horizontal="center" vertical="center" wrapText="1"/>
    </xf>
    <xf numFmtId="0" fontId="48" fillId="34" borderId="45" xfId="0" applyFont="1" applyFill="1" applyBorder="1" applyAlignment="1">
      <alignment horizontal="center" vertical="center" wrapText="1"/>
    </xf>
    <xf numFmtId="0" fontId="23" fillId="34" borderId="61" xfId="0" applyFont="1" applyFill="1" applyBorder="1" applyAlignment="1">
      <alignment horizontal="center" vertical="center" wrapText="1"/>
    </xf>
    <xf numFmtId="0" fontId="37" fillId="34" borderId="47" xfId="0" applyFont="1" applyFill="1" applyBorder="1" applyAlignment="1">
      <alignment horizontal="center" vertical="center" wrapText="1"/>
    </xf>
    <xf numFmtId="0" fontId="30" fillId="36" borderId="25" xfId="53" applyFont="1" applyFill="1" applyBorder="1" applyAlignment="1">
      <alignment horizontal="center" vertical="center" wrapText="1"/>
      <protection/>
    </xf>
    <xf numFmtId="0" fontId="140" fillId="36" borderId="46" xfId="0" applyFont="1" applyFill="1" applyBorder="1" applyAlignment="1">
      <alignment horizontal="center" vertical="center" wrapText="1"/>
    </xf>
    <xf numFmtId="0" fontId="24" fillId="34" borderId="45" xfId="53" applyFont="1" applyFill="1" applyBorder="1" applyAlignment="1">
      <alignment horizontal="center" vertical="center" wrapText="1"/>
      <protection/>
    </xf>
    <xf numFmtId="0" fontId="24" fillId="34" borderId="48" xfId="53" applyFont="1" applyFill="1" applyBorder="1" applyAlignment="1">
      <alignment horizontal="center" vertical="center" wrapText="1"/>
      <protection/>
    </xf>
    <xf numFmtId="0" fontId="63" fillId="34" borderId="48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0" fontId="38" fillId="34" borderId="72" xfId="0" applyFont="1" applyFill="1" applyBorder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 wrapText="1"/>
    </xf>
    <xf numFmtId="0" fontId="17" fillId="36" borderId="40" xfId="53" applyFont="1" applyFill="1" applyBorder="1" applyAlignment="1">
      <alignment horizontal="center" vertic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0" fontId="42" fillId="36" borderId="58" xfId="53" applyFont="1" applyFill="1" applyBorder="1" applyAlignment="1">
      <alignment horizontal="center" vertical="center" wrapText="1"/>
      <protection/>
    </xf>
    <xf numFmtId="0" fontId="141" fillId="36" borderId="73" xfId="0" applyFont="1" applyFill="1" applyBorder="1" applyAlignment="1">
      <alignment horizontal="center" vertical="center" wrapText="1"/>
    </xf>
    <xf numFmtId="0" fontId="30" fillId="36" borderId="60" xfId="53" applyFont="1" applyFill="1" applyBorder="1" applyAlignment="1">
      <alignment horizontal="center" vertical="center" wrapText="1"/>
      <protection/>
    </xf>
    <xf numFmtId="0" fontId="140" fillId="36" borderId="74" xfId="0" applyFont="1" applyFill="1" applyBorder="1" applyAlignment="1">
      <alignment horizontal="center" vertical="center" wrapText="1"/>
    </xf>
    <xf numFmtId="0" fontId="41" fillId="35" borderId="47" xfId="0" applyFont="1" applyFill="1" applyBorder="1" applyAlignment="1">
      <alignment horizontal="center" vertical="center" wrapText="1"/>
    </xf>
    <xf numFmtId="0" fontId="38" fillId="35" borderId="72" xfId="0" applyFont="1" applyFill="1" applyBorder="1" applyAlignment="1">
      <alignment horizontal="center" vertical="center" wrapText="1"/>
    </xf>
    <xf numFmtId="0" fontId="13" fillId="0" borderId="0" xfId="53" applyFont="1" applyAlignment="1">
      <alignment horizontal="center" wrapText="1"/>
      <protection/>
    </xf>
    <xf numFmtId="0" fontId="15" fillId="0" borderId="0" xfId="53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0" fontId="14" fillId="0" borderId="0" xfId="53" applyFont="1" applyFill="1" applyBorder="1" applyAlignment="1">
      <alignment horizontal="center" vertical="center" wrapText="1"/>
      <protection/>
    </xf>
    <xf numFmtId="0" fontId="17" fillId="36" borderId="25" xfId="53" applyFont="1" applyFill="1" applyBorder="1" applyAlignment="1">
      <alignment horizontal="center" vertical="center" wrapText="1"/>
      <protection/>
    </xf>
    <xf numFmtId="0" fontId="16" fillId="36" borderId="46" xfId="0" applyFont="1" applyFill="1" applyBorder="1" applyAlignment="1">
      <alignment horizontal="center" vertical="center" wrapText="1"/>
    </xf>
    <xf numFmtId="0" fontId="17" fillId="36" borderId="34" xfId="53" applyFont="1" applyFill="1" applyBorder="1" applyAlignment="1">
      <alignment horizontal="center" vertical="center" wrapText="1"/>
      <protection/>
    </xf>
    <xf numFmtId="0" fontId="16" fillId="36" borderId="11" xfId="0" applyFont="1" applyFill="1" applyBorder="1" applyAlignment="1">
      <alignment horizontal="center" vertical="center" wrapText="1"/>
    </xf>
    <xf numFmtId="0" fontId="17" fillId="36" borderId="33" xfId="53" applyFont="1" applyFill="1" applyBorder="1" applyAlignment="1">
      <alignment horizontal="center" vertical="center" wrapText="1"/>
      <protection/>
    </xf>
    <xf numFmtId="0" fontId="17" fillId="36" borderId="70" xfId="0" applyFont="1" applyFill="1" applyBorder="1" applyAlignment="1">
      <alignment horizontal="center" vertical="center" wrapText="1"/>
    </xf>
    <xf numFmtId="20" fontId="35" fillId="0" borderId="72" xfId="0" applyNumberFormat="1" applyFont="1" applyBorder="1" applyAlignment="1">
      <alignment horizontal="center" vertical="center" wrapText="1"/>
    </xf>
    <xf numFmtId="0" fontId="39" fillId="33" borderId="47" xfId="0" applyFont="1" applyFill="1" applyBorder="1" applyAlignment="1">
      <alignment horizontal="right" vertical="center" wrapText="1"/>
    </xf>
    <xf numFmtId="0" fontId="39" fillId="33" borderId="72" xfId="0" applyFont="1" applyFill="1" applyBorder="1" applyAlignment="1">
      <alignment horizontal="right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13" fillId="37" borderId="47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35" fillId="34" borderId="53" xfId="53" applyFont="1" applyFill="1" applyBorder="1" applyAlignment="1">
      <alignment horizontal="center" vertical="center" wrapText="1"/>
      <protection/>
    </xf>
    <xf numFmtId="0" fontId="47" fillId="34" borderId="72" xfId="0" applyFont="1" applyFill="1" applyBorder="1" applyAlignment="1">
      <alignment horizontal="center" vertical="center" wrapText="1"/>
    </xf>
    <xf numFmtId="0" fontId="58" fillId="34" borderId="53" xfId="53" applyFont="1" applyFill="1" applyBorder="1" applyAlignment="1">
      <alignment horizontal="center" vertical="center" wrapText="1"/>
      <protection/>
    </xf>
    <xf numFmtId="0" fontId="58" fillId="34" borderId="47" xfId="53" applyFont="1" applyFill="1" applyBorder="1" applyAlignment="1">
      <alignment horizontal="center" vertical="center" wrapText="1"/>
      <protection/>
    </xf>
    <xf numFmtId="0" fontId="59" fillId="34" borderId="47" xfId="0" applyFont="1" applyFill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7" fillId="5" borderId="24" xfId="53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7" fillId="5" borderId="15" xfId="53" applyFont="1" applyFill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7" fillId="5" borderId="16" xfId="53" applyFont="1" applyFill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7" fillId="5" borderId="19" xfId="53" applyFont="1" applyFill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58" fillId="0" borderId="0" xfId="53" applyFont="1" applyAlignment="1">
      <alignment horizontal="center" vertical="center" wrapText="1"/>
      <protection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8" fillId="0" borderId="0" xfId="53" applyFont="1" applyAlignment="1">
      <alignment horizontal="center" vertical="top" wrapText="1"/>
      <protection/>
    </xf>
    <xf numFmtId="0" fontId="65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20" fillId="35" borderId="53" xfId="53" applyFont="1" applyFill="1" applyBorder="1" applyAlignment="1">
      <alignment horizontal="center" vertical="center" wrapText="1"/>
      <protection/>
    </xf>
    <xf numFmtId="0" fontId="64" fillId="35" borderId="72" xfId="0" applyFont="1" applyFill="1" applyBorder="1" applyAlignment="1">
      <alignment horizontal="center" vertical="center" wrapText="1"/>
    </xf>
    <xf numFmtId="0" fontId="35" fillId="35" borderId="53" xfId="53" applyFont="1" applyFill="1" applyBorder="1" applyAlignment="1">
      <alignment horizontal="center" vertical="center" wrapText="1"/>
      <protection/>
    </xf>
    <xf numFmtId="0" fontId="35" fillId="35" borderId="47" xfId="53" applyFont="1" applyFill="1" applyBorder="1" applyAlignment="1">
      <alignment horizontal="center" vertical="center" wrapText="1"/>
      <protection/>
    </xf>
    <xf numFmtId="0" fontId="40" fillId="35" borderId="47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24" fillId="35" borderId="53" xfId="0" applyFont="1" applyFill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61" fillId="5" borderId="26" xfId="53" applyFont="1" applyFill="1" applyBorder="1" applyAlignment="1">
      <alignment horizontal="center" vertical="center" wrapText="1"/>
      <protection/>
    </xf>
    <xf numFmtId="0" fontId="41" fillId="0" borderId="45" xfId="0" applyFont="1" applyBorder="1" applyAlignment="1">
      <alignment horizontal="center" vertical="center" wrapText="1"/>
    </xf>
    <xf numFmtId="0" fontId="35" fillId="34" borderId="53" xfId="0" applyFont="1" applyFill="1" applyBorder="1" applyAlignment="1">
      <alignment horizontal="center" vertical="center" wrapText="1"/>
    </xf>
    <xf numFmtId="0" fontId="47" fillId="0" borderId="72" xfId="0" applyFont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8" fillId="5" borderId="17" xfId="53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8" fillId="5" borderId="24" xfId="53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1" fillId="5" borderId="26" xfId="53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7" fillId="5" borderId="17" xfId="53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6" fillId="5" borderId="53" xfId="53" applyFont="1" applyFill="1" applyBorder="1" applyAlignment="1">
      <alignment horizontal="center" vertical="center" wrapText="1"/>
      <protection/>
    </xf>
    <xf numFmtId="0" fontId="43" fillId="0" borderId="0" xfId="53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5" fillId="0" borderId="0" xfId="53" applyFont="1" applyAlignment="1">
      <alignment horizontal="center" vertical="top" wrapText="1"/>
      <protection/>
    </xf>
    <xf numFmtId="0" fontId="2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35" borderId="53" xfId="0" applyFont="1" applyFill="1" applyBorder="1" applyAlignment="1">
      <alignment horizontal="center" vertical="center" wrapText="1"/>
    </xf>
    <xf numFmtId="0" fontId="42" fillId="4" borderId="25" xfId="0" applyFont="1" applyFill="1" applyBorder="1" applyAlignment="1">
      <alignment horizontal="center" vertical="center" wrapText="1"/>
    </xf>
    <xf numFmtId="0" fontId="42" fillId="4" borderId="21" xfId="0" applyFont="1" applyFill="1" applyBorder="1" applyAlignment="1">
      <alignment horizontal="center" vertical="center" wrapText="1"/>
    </xf>
    <xf numFmtId="0" fontId="42" fillId="4" borderId="46" xfId="0" applyFont="1" applyFill="1" applyBorder="1" applyAlignment="1">
      <alignment horizontal="center" vertical="center" wrapText="1"/>
    </xf>
    <xf numFmtId="0" fontId="7" fillId="5" borderId="67" xfId="53" applyFont="1" applyFill="1" applyBorder="1" applyAlignment="1">
      <alignment horizontal="center" vertical="center" wrapText="1"/>
      <protection/>
    </xf>
    <xf numFmtId="0" fontId="7" fillId="5" borderId="66" xfId="53" applyFont="1" applyFill="1" applyBorder="1" applyAlignment="1">
      <alignment horizontal="center" vertical="center" wrapText="1"/>
      <protection/>
    </xf>
    <xf numFmtId="0" fontId="6" fillId="5" borderId="50" xfId="53" applyFont="1" applyFill="1" applyBorder="1" applyAlignment="1">
      <alignment horizontal="center" vertical="center" wrapText="1"/>
      <protection/>
    </xf>
    <xf numFmtId="0" fontId="4" fillId="0" borderId="60" xfId="0" applyFont="1" applyBorder="1" applyAlignment="1">
      <alignment horizontal="center" vertical="center" wrapText="1"/>
    </xf>
    <xf numFmtId="0" fontId="7" fillId="5" borderId="32" xfId="53" applyFont="1" applyFill="1" applyBorder="1" applyAlignment="1">
      <alignment horizontal="center" vertical="center" wrapText="1"/>
      <protection/>
    </xf>
    <xf numFmtId="0" fontId="7" fillId="5" borderId="65" xfId="53" applyFont="1" applyFill="1" applyBorder="1" applyAlignment="1">
      <alignment horizontal="center" vertical="center" wrapText="1"/>
      <protection/>
    </xf>
    <xf numFmtId="0" fontId="15" fillId="34" borderId="53" xfId="53" applyFont="1" applyFill="1" applyBorder="1" applyAlignment="1">
      <alignment horizontal="center" vertical="center" wrapText="1"/>
      <protection/>
    </xf>
    <xf numFmtId="0" fontId="15" fillId="34" borderId="47" xfId="53" applyFont="1" applyFill="1" applyBorder="1" applyAlignment="1">
      <alignment horizontal="center" vertical="center" wrapText="1"/>
      <protection/>
    </xf>
    <xf numFmtId="0" fontId="46" fillId="34" borderId="47" xfId="0" applyFont="1" applyFill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 wrapText="1"/>
    </xf>
    <xf numFmtId="0" fontId="8" fillId="5" borderId="32" xfId="53" applyFont="1" applyFill="1" applyBorder="1" applyAlignment="1">
      <alignment horizontal="center" vertical="center" wrapText="1"/>
      <protection/>
    </xf>
    <xf numFmtId="0" fontId="6" fillId="5" borderId="47" xfId="53" applyFont="1" applyFill="1" applyBorder="1" applyAlignment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6" fillId="5" borderId="42" xfId="53" applyFont="1" applyFill="1" applyBorder="1" applyAlignment="1">
      <alignment horizontal="center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11" fillId="5" borderId="64" xfId="53" applyFont="1" applyFill="1" applyBorder="1" applyAlignment="1">
      <alignment horizontal="center" vertical="center" wrapText="1"/>
      <protection/>
    </xf>
    <xf numFmtId="0" fontId="7" fillId="5" borderId="69" xfId="53" applyFont="1" applyFill="1" applyBorder="1" applyAlignment="1">
      <alignment horizontal="center" vertical="center" wrapText="1"/>
      <protection/>
    </xf>
    <xf numFmtId="0" fontId="8" fillId="5" borderId="26" xfId="53" applyFont="1" applyFill="1" applyBorder="1" applyAlignment="1">
      <alignment horizontal="center" vertical="center" wrapText="1"/>
      <protection/>
    </xf>
    <xf numFmtId="0" fontId="8" fillId="5" borderId="64" xfId="53" applyFont="1" applyFill="1" applyBorder="1" applyAlignment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8" fillId="5" borderId="66" xfId="53" applyFont="1" applyFill="1" applyBorder="1" applyAlignment="1">
      <alignment horizontal="center" vertical="center" wrapText="1"/>
      <protection/>
    </xf>
    <xf numFmtId="0" fontId="39" fillId="36" borderId="45" xfId="0" applyFont="1" applyFill="1" applyBorder="1" applyAlignment="1">
      <alignment horizontal="center" vertical="center" wrapText="1"/>
    </xf>
    <xf numFmtId="0" fontId="22" fillId="36" borderId="48" xfId="0" applyFont="1" applyFill="1" applyBorder="1" applyAlignment="1">
      <alignment horizontal="center" vertical="center" wrapText="1"/>
    </xf>
    <xf numFmtId="0" fontId="22" fillId="36" borderId="61" xfId="0" applyFont="1" applyFill="1" applyBorder="1" applyAlignment="1">
      <alignment horizontal="center" vertical="center" wrapText="1"/>
    </xf>
    <xf numFmtId="0" fontId="36" fillId="0" borderId="42" xfId="53" applyFont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0" fontId="42" fillId="4" borderId="57" xfId="0" applyFont="1" applyFill="1" applyBorder="1" applyAlignment="1">
      <alignment horizontal="center" vertical="center" wrapText="1"/>
    </xf>
    <xf numFmtId="0" fontId="42" fillId="4" borderId="73" xfId="0" applyFont="1" applyFill="1" applyBorder="1" applyAlignment="1">
      <alignment horizontal="center" vertical="center" wrapText="1"/>
    </xf>
    <xf numFmtId="0" fontId="39" fillId="36" borderId="53" xfId="0" applyFont="1" applyFill="1" applyBorder="1" applyAlignment="1">
      <alignment horizontal="center" vertical="center" wrapText="1"/>
    </xf>
    <xf numFmtId="0" fontId="22" fillId="36" borderId="47" xfId="0" applyFont="1" applyFill="1" applyBorder="1" applyAlignment="1">
      <alignment horizontal="center" vertical="center" wrapText="1"/>
    </xf>
    <xf numFmtId="0" fontId="22" fillId="36" borderId="72" xfId="0" applyFont="1" applyFill="1" applyBorder="1" applyAlignment="1">
      <alignment horizontal="center" vertical="center" wrapText="1"/>
    </xf>
    <xf numFmtId="0" fontId="35" fillId="35" borderId="47" xfId="0" applyFont="1" applyFill="1" applyBorder="1" applyAlignment="1">
      <alignment horizontal="center" vertical="center" wrapText="1"/>
    </xf>
    <xf numFmtId="0" fontId="35" fillId="34" borderId="47" xfId="0" applyFont="1" applyFill="1" applyBorder="1" applyAlignment="1">
      <alignment horizontal="center" vertical="center" wrapText="1"/>
    </xf>
    <xf numFmtId="0" fontId="8" fillId="5" borderId="68" xfId="53" applyFont="1" applyFill="1" applyBorder="1" applyAlignment="1">
      <alignment horizontal="center" vertical="center" wrapText="1"/>
      <protection/>
    </xf>
    <xf numFmtId="0" fontId="8" fillId="5" borderId="0" xfId="53" applyFont="1" applyFill="1" applyBorder="1" applyAlignment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8" fillId="5" borderId="44" xfId="53" applyFont="1" applyFill="1" applyBorder="1" applyAlignment="1">
      <alignment horizontal="center" vertical="center" wrapText="1"/>
      <protection/>
    </xf>
    <xf numFmtId="0" fontId="8" fillId="5" borderId="41" xfId="53" applyFont="1" applyFill="1" applyBorder="1" applyAlignment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8" fillId="5" borderId="19" xfId="53" applyFont="1" applyFill="1" applyBorder="1" applyAlignment="1">
      <alignment horizontal="center" vertical="center" wrapText="1"/>
      <protection/>
    </xf>
    <xf numFmtId="0" fontId="8" fillId="5" borderId="67" xfId="53" applyFont="1" applyFill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2" fontId="21" fillId="0" borderId="71" xfId="53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5" borderId="19" xfId="53" applyFont="1" applyFill="1" applyBorder="1" applyAlignment="1">
      <alignment vertical="center" wrapText="1"/>
      <protection/>
    </xf>
    <xf numFmtId="0" fontId="7" fillId="5" borderId="67" xfId="53" applyFont="1" applyFill="1" applyBorder="1" applyAlignment="1">
      <alignment vertical="center" wrapText="1"/>
      <protection/>
    </xf>
    <xf numFmtId="0" fontId="3" fillId="0" borderId="39" xfId="0" applyFont="1" applyBorder="1" applyAlignment="1">
      <alignment vertical="center" wrapText="1"/>
    </xf>
    <xf numFmtId="0" fontId="6" fillId="5" borderId="60" xfId="53" applyFont="1" applyFill="1" applyBorder="1" applyAlignment="1">
      <alignment horizontal="center" vertical="center" wrapText="1"/>
      <protection/>
    </xf>
    <xf numFmtId="0" fontId="17" fillId="4" borderId="60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7" fillId="4" borderId="74" xfId="0" applyFont="1" applyFill="1" applyBorder="1" applyAlignment="1">
      <alignment horizontal="center" vertical="center" wrapText="1"/>
    </xf>
    <xf numFmtId="0" fontId="35" fillId="34" borderId="47" xfId="53" applyFont="1" applyFill="1" applyBorder="1" applyAlignment="1">
      <alignment horizontal="center" vertical="center" wrapText="1"/>
      <protection/>
    </xf>
    <xf numFmtId="0" fontId="47" fillId="34" borderId="47" xfId="0" applyFont="1" applyFill="1" applyBorder="1" applyAlignment="1">
      <alignment horizontal="center" vertical="center" wrapText="1"/>
    </xf>
    <xf numFmtId="0" fontId="35" fillId="34" borderId="45" xfId="0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17" fillId="34" borderId="45" xfId="53" applyFont="1" applyFill="1" applyBorder="1" applyAlignment="1">
      <alignment horizontal="center" vertical="center" wrapText="1"/>
      <protection/>
    </xf>
    <xf numFmtId="0" fontId="17" fillId="34" borderId="48" xfId="53" applyFont="1" applyFill="1" applyBorder="1" applyAlignment="1">
      <alignment horizontal="center" vertical="center" wrapText="1"/>
      <protection/>
    </xf>
    <xf numFmtId="0" fontId="69" fillId="34" borderId="48" xfId="0" applyFont="1" applyFill="1" applyBorder="1" applyAlignment="1">
      <alignment horizontal="center" vertical="center" wrapText="1"/>
    </xf>
    <xf numFmtId="0" fontId="17" fillId="35" borderId="72" xfId="0" applyFont="1" applyFill="1" applyBorder="1" applyAlignment="1">
      <alignment horizontal="center" vertical="center" wrapText="1"/>
    </xf>
    <xf numFmtId="0" fontId="20" fillId="34" borderId="72" xfId="0" applyFont="1" applyFill="1" applyBorder="1" applyAlignment="1">
      <alignment horizontal="center" vertical="center" wrapText="1"/>
    </xf>
    <xf numFmtId="0" fontId="39" fillId="4" borderId="72" xfId="0" applyFont="1" applyFill="1" applyBorder="1" applyAlignment="1">
      <alignment horizontal="right" vertical="center" wrapText="1"/>
    </xf>
    <xf numFmtId="0" fontId="58" fillId="36" borderId="53" xfId="0" applyFont="1" applyFill="1" applyBorder="1" applyAlignment="1">
      <alignment horizontal="center" vertical="center" wrapText="1"/>
    </xf>
    <xf numFmtId="0" fontId="58" fillId="36" borderId="47" xfId="0" applyFont="1" applyFill="1" applyBorder="1" applyAlignment="1">
      <alignment horizontal="center" vertical="center" wrapText="1"/>
    </xf>
    <xf numFmtId="0" fontId="58" fillId="36" borderId="72" xfId="0" applyFont="1" applyFill="1" applyBorder="1" applyAlignment="1">
      <alignment horizontal="center" vertical="center" wrapText="1"/>
    </xf>
    <xf numFmtId="0" fontId="7" fillId="5" borderId="33" xfId="53" applyFont="1" applyFill="1" applyBorder="1" applyAlignment="1">
      <alignment horizontal="center" vertical="center" wrapText="1"/>
      <protection/>
    </xf>
    <xf numFmtId="0" fontId="3" fillId="0" borderId="75" xfId="0" applyFont="1" applyBorder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 wrapText="1"/>
    </xf>
    <xf numFmtId="0" fontId="17" fillId="4" borderId="76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 wrapText="1"/>
    </xf>
    <xf numFmtId="0" fontId="11" fillId="5" borderId="34" xfId="53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 wrapText="1"/>
    </xf>
    <xf numFmtId="0" fontId="7" fillId="5" borderId="40" xfId="53" applyFont="1" applyFill="1" applyBorder="1" applyAlignment="1">
      <alignment horizontal="center" vertical="center" wrapText="1"/>
      <protection/>
    </xf>
    <xf numFmtId="0" fontId="3" fillId="0" borderId="78" xfId="0" applyFont="1" applyBorder="1" applyAlignment="1">
      <alignment horizontal="center" vertical="center" wrapText="1"/>
    </xf>
    <xf numFmtId="0" fontId="7" fillId="5" borderId="25" xfId="53" applyFont="1" applyFill="1" applyBorder="1" applyAlignment="1">
      <alignment horizontal="center" vertical="center" wrapText="1"/>
      <protection/>
    </xf>
    <xf numFmtId="0" fontId="3" fillId="0" borderId="79" xfId="0" applyFont="1" applyBorder="1" applyAlignment="1">
      <alignment horizontal="center" vertical="center" wrapText="1"/>
    </xf>
    <xf numFmtId="0" fontId="7" fillId="5" borderId="34" xfId="53" applyFont="1" applyFill="1" applyBorder="1" applyAlignment="1">
      <alignment horizontal="center" vertical="center" wrapText="1"/>
      <protection/>
    </xf>
    <xf numFmtId="0" fontId="3" fillId="0" borderId="77" xfId="0" applyFont="1" applyBorder="1" applyAlignment="1">
      <alignment horizontal="center" vertical="center" wrapText="1"/>
    </xf>
    <xf numFmtId="0" fontId="17" fillId="4" borderId="79" xfId="0" applyFont="1" applyFill="1" applyBorder="1" applyAlignment="1">
      <alignment horizontal="center" vertical="center" wrapText="1"/>
    </xf>
    <xf numFmtId="0" fontId="61" fillId="5" borderId="12" xfId="53" applyFont="1" applyFill="1" applyBorder="1" applyAlignment="1">
      <alignment horizontal="center" vertical="center" wrapText="1"/>
      <protection/>
    </xf>
    <xf numFmtId="0" fontId="41" fillId="0" borderId="77" xfId="0" applyFont="1" applyBorder="1" applyAlignment="1">
      <alignment horizontal="center" vertical="center" wrapText="1"/>
    </xf>
    <xf numFmtId="0" fontId="8" fillId="5" borderId="13" xfId="53" applyFont="1" applyFill="1" applyBorder="1" applyAlignment="1">
      <alignment horizontal="center" vertical="center" wrapText="1"/>
      <protection/>
    </xf>
    <xf numFmtId="0" fontId="2" fillId="0" borderId="80" xfId="0" applyFont="1" applyBorder="1" applyAlignment="1">
      <alignment horizontal="center" vertical="center" wrapText="1"/>
    </xf>
    <xf numFmtId="0" fontId="8" fillId="5" borderId="42" xfId="53" applyFont="1" applyFill="1" applyBorder="1" applyAlignment="1">
      <alignment horizontal="center" vertical="center" wrapText="1"/>
      <protection/>
    </xf>
    <xf numFmtId="0" fontId="2" fillId="0" borderId="81" xfId="0" applyFont="1" applyBorder="1" applyAlignment="1">
      <alignment horizontal="center" vertical="center" wrapText="1"/>
    </xf>
    <xf numFmtId="0" fontId="6" fillId="5" borderId="82" xfId="53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" fontId="54" fillId="0" borderId="71" xfId="0" applyNumberFormat="1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7" fillId="5" borderId="42" xfId="53" applyFont="1" applyFill="1" applyBorder="1" applyAlignment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5" fillId="34" borderId="53" xfId="0" applyFont="1" applyFill="1" applyBorder="1" applyAlignment="1">
      <alignment horizontal="center" vertical="top" wrapText="1"/>
    </xf>
    <xf numFmtId="0" fontId="47" fillId="0" borderId="72" xfId="0" applyFont="1" applyBorder="1" applyAlignment="1">
      <alignment horizontal="center" vertical="top" wrapText="1"/>
    </xf>
    <xf numFmtId="0" fontId="6" fillId="5" borderId="58" xfId="53" applyFont="1" applyFill="1" applyBorder="1" applyAlignment="1">
      <alignment horizontal="center" vertical="center" wrapText="1"/>
      <protection/>
    </xf>
    <xf numFmtId="0" fontId="4" fillId="0" borderId="58" xfId="0" applyFont="1" applyBorder="1" applyAlignment="1">
      <alignment horizontal="center" vertical="center" wrapText="1"/>
    </xf>
    <xf numFmtId="0" fontId="21" fillId="0" borderId="43" xfId="53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1" fillId="0" borderId="45" xfId="53" applyFont="1" applyBorder="1" applyAlignment="1">
      <alignment horizontal="center" vertical="center" wrapText="1"/>
      <protection/>
    </xf>
    <xf numFmtId="0" fontId="58" fillId="0" borderId="0" xfId="53" applyFont="1" applyAlignment="1">
      <alignment horizontal="center" wrapText="1"/>
      <protection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8" fillId="5" borderId="16" xfId="53" applyFont="1" applyFill="1" applyBorder="1" applyAlignment="1">
      <alignment horizontal="center" vertical="center" wrapText="1"/>
      <protection/>
    </xf>
    <xf numFmtId="0" fontId="8" fillId="5" borderId="69" xfId="53" applyFont="1" applyFill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42" fillId="34" borderId="47" xfId="53" applyFont="1" applyFill="1" applyBorder="1" applyAlignment="1">
      <alignment horizontal="center" vertical="center" wrapText="1"/>
      <protection/>
    </xf>
    <xf numFmtId="0" fontId="72" fillId="34" borderId="47" xfId="0" applyFont="1" applyFill="1" applyBorder="1" applyAlignment="1">
      <alignment horizontal="center" vertical="center" wrapText="1"/>
    </xf>
    <xf numFmtId="0" fontId="63" fillId="34" borderId="72" xfId="0" applyFont="1" applyFill="1" applyBorder="1" applyAlignment="1">
      <alignment horizontal="center" vertical="center" wrapText="1"/>
    </xf>
    <xf numFmtId="0" fontId="36" fillId="0" borderId="43" xfId="53" applyFont="1" applyBorder="1" applyAlignment="1">
      <alignment horizontal="center" vertical="center" wrapText="1"/>
      <protection/>
    </xf>
    <xf numFmtId="1" fontId="36" fillId="0" borderId="42" xfId="53" applyNumberFormat="1" applyFont="1" applyBorder="1" applyAlignment="1">
      <alignment horizontal="center" vertical="center" wrapText="1"/>
      <protection/>
    </xf>
    <xf numFmtId="0" fontId="36" fillId="0" borderId="45" xfId="53" applyFont="1" applyBorder="1" applyAlignment="1">
      <alignment horizontal="center" vertical="center" wrapText="1"/>
      <protection/>
    </xf>
    <xf numFmtId="0" fontId="17" fillId="34" borderId="45" xfId="0" applyFont="1" applyFill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9" fillId="0" borderId="61" xfId="0" applyFont="1" applyBorder="1" applyAlignment="1">
      <alignment horizontal="center" vertical="center" wrapText="1"/>
    </xf>
    <xf numFmtId="0" fontId="60" fillId="0" borderId="42" xfId="53" applyFont="1" applyBorder="1" applyAlignment="1">
      <alignment horizontal="center" vertical="center" wrapText="1"/>
      <protection/>
    </xf>
    <xf numFmtId="0" fontId="60" fillId="0" borderId="43" xfId="53" applyFont="1" applyBorder="1" applyAlignment="1">
      <alignment horizontal="center" vertical="center" wrapText="1"/>
      <protection/>
    </xf>
    <xf numFmtId="0" fontId="35" fillId="34" borderId="47" xfId="0" applyFont="1" applyFill="1" applyBorder="1" applyAlignment="1">
      <alignment horizontal="center" vertical="top" wrapText="1"/>
    </xf>
    <xf numFmtId="0" fontId="7" fillId="5" borderId="53" xfId="53" applyFont="1" applyFill="1" applyBorder="1" applyAlignment="1">
      <alignment horizontal="center" vertical="center" wrapText="1"/>
      <protection/>
    </xf>
    <xf numFmtId="0" fontId="3" fillId="0" borderId="72" xfId="0" applyFont="1" applyBorder="1" applyAlignment="1">
      <alignment horizontal="center" vertical="center" wrapText="1"/>
    </xf>
    <xf numFmtId="0" fontId="21" fillId="0" borderId="42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2409825</xdr:colOff>
      <xdr:row>1</xdr:row>
      <xdr:rowOff>66675</xdr:rowOff>
    </xdr:from>
    <xdr:to>
      <xdr:col>8</xdr:col>
      <xdr:colOff>1781175</xdr:colOff>
      <xdr:row>2</xdr:row>
      <xdr:rowOff>295275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53825" y="600075"/>
          <a:ext cx="1800225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200025</xdr:colOff>
      <xdr:row>0</xdr:row>
      <xdr:rowOff>200025</xdr:rowOff>
    </xdr:from>
    <xdr:to>
      <xdr:col>2</xdr:col>
      <xdr:colOff>1362075</xdr:colOff>
      <xdr:row>3</xdr:row>
      <xdr:rowOff>95250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66850" y="200025"/>
          <a:ext cx="11620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2</xdr:col>
      <xdr:colOff>28575</xdr:colOff>
      <xdr:row>3</xdr:row>
      <xdr:rowOff>152400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23825"/>
          <a:ext cx="1104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1781175</xdr:colOff>
      <xdr:row>0</xdr:row>
      <xdr:rowOff>47625</xdr:rowOff>
    </xdr:from>
    <xdr:to>
      <xdr:col>9</xdr:col>
      <xdr:colOff>1524000</xdr:colOff>
      <xdr:row>3</xdr:row>
      <xdr:rowOff>123825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54050" y="47625"/>
          <a:ext cx="1695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714375</xdr:colOff>
      <xdr:row>0</xdr:row>
      <xdr:rowOff>685800</xdr:rowOff>
    </xdr:from>
    <xdr:to>
      <xdr:col>19</xdr:col>
      <xdr:colOff>876300</xdr:colOff>
      <xdr:row>3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89650" y="685800"/>
          <a:ext cx="3086100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38100</xdr:colOff>
      <xdr:row>0</xdr:row>
      <xdr:rowOff>247650</xdr:rowOff>
    </xdr:from>
    <xdr:to>
      <xdr:col>2</xdr:col>
      <xdr:colOff>1647825</xdr:colOff>
      <xdr:row>3</xdr:row>
      <xdr:rowOff>285750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247650"/>
          <a:ext cx="16097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361950</xdr:colOff>
      <xdr:row>0</xdr:row>
      <xdr:rowOff>238125</xdr:rowOff>
    </xdr:from>
    <xdr:to>
      <xdr:col>1</xdr:col>
      <xdr:colOff>1143000</xdr:colOff>
      <xdr:row>3</xdr:row>
      <xdr:rowOff>352425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38125"/>
          <a:ext cx="1552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1200150</xdr:colOff>
      <xdr:row>0</xdr:row>
      <xdr:rowOff>47625</xdr:rowOff>
    </xdr:from>
    <xdr:to>
      <xdr:col>17</xdr:col>
      <xdr:colOff>314325</xdr:colOff>
      <xdr:row>3</xdr:row>
      <xdr:rowOff>257175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46350" y="47625"/>
          <a:ext cx="31432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714375</xdr:colOff>
      <xdr:row>0</xdr:row>
      <xdr:rowOff>685800</xdr:rowOff>
    </xdr:from>
    <xdr:to>
      <xdr:col>19</xdr:col>
      <xdr:colOff>876300</xdr:colOff>
      <xdr:row>3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37200" y="685800"/>
          <a:ext cx="3200400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209550</xdr:colOff>
      <xdr:row>0</xdr:row>
      <xdr:rowOff>361950</xdr:rowOff>
    </xdr:from>
    <xdr:to>
      <xdr:col>2</xdr:col>
      <xdr:colOff>1809750</xdr:colOff>
      <xdr:row>3</xdr:row>
      <xdr:rowOff>266700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47900" y="361950"/>
          <a:ext cx="16002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361950</xdr:colOff>
      <xdr:row>0</xdr:row>
      <xdr:rowOff>238125</xdr:rowOff>
    </xdr:from>
    <xdr:to>
      <xdr:col>1</xdr:col>
      <xdr:colOff>1143000</xdr:colOff>
      <xdr:row>3</xdr:row>
      <xdr:rowOff>352425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38125"/>
          <a:ext cx="1552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0</xdr:row>
      <xdr:rowOff>76200</xdr:rowOff>
    </xdr:from>
    <xdr:to>
      <xdr:col>17</xdr:col>
      <xdr:colOff>542925</xdr:colOff>
      <xdr:row>3</xdr:row>
      <xdr:rowOff>285750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12975" y="76200"/>
          <a:ext cx="3152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495300</xdr:rowOff>
    </xdr:from>
    <xdr:to>
      <xdr:col>15</xdr:col>
      <xdr:colOff>857250</xdr:colOff>
      <xdr:row>2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26800" y="495300"/>
          <a:ext cx="3429000" cy="962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95250</xdr:colOff>
      <xdr:row>0</xdr:row>
      <xdr:rowOff>219075</xdr:rowOff>
    </xdr:from>
    <xdr:to>
      <xdr:col>2</xdr:col>
      <xdr:colOff>1552575</xdr:colOff>
      <xdr:row>2</xdr:row>
      <xdr:rowOff>228600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62125" y="219075"/>
          <a:ext cx="14573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0</xdr:row>
      <xdr:rowOff>228600</xdr:rowOff>
    </xdr:from>
    <xdr:to>
      <xdr:col>1</xdr:col>
      <xdr:colOff>819150</xdr:colOff>
      <xdr:row>2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600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0</xdr:row>
      <xdr:rowOff>161925</xdr:rowOff>
    </xdr:from>
    <xdr:to>
      <xdr:col>12</xdr:col>
      <xdr:colOff>257175</xdr:colOff>
      <xdr:row>2</xdr:row>
      <xdr:rowOff>257175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0" y="161925"/>
          <a:ext cx="2695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704850</xdr:rowOff>
    </xdr:from>
    <xdr:to>
      <xdr:col>15</xdr:col>
      <xdr:colOff>647700</xdr:colOff>
      <xdr:row>2</xdr:row>
      <xdr:rowOff>333375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526875" y="704850"/>
          <a:ext cx="2895600" cy="781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1095375</xdr:colOff>
      <xdr:row>0</xdr:row>
      <xdr:rowOff>285750</xdr:rowOff>
    </xdr:from>
    <xdr:to>
      <xdr:col>2</xdr:col>
      <xdr:colOff>1209675</xdr:colOff>
      <xdr:row>2</xdr:row>
      <xdr:rowOff>390525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285750"/>
          <a:ext cx="13811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800100</xdr:colOff>
      <xdr:row>3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1362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209550</xdr:rowOff>
    </xdr:from>
    <xdr:to>
      <xdr:col>12</xdr:col>
      <xdr:colOff>762000</xdr:colOff>
      <xdr:row>3</xdr:row>
      <xdr:rowOff>47625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12175" y="209550"/>
          <a:ext cx="3009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904875</xdr:colOff>
      <xdr:row>0</xdr:row>
      <xdr:rowOff>590550</xdr:rowOff>
    </xdr:from>
    <xdr:to>
      <xdr:col>13</xdr:col>
      <xdr:colOff>933450</xdr:colOff>
      <xdr:row>2</xdr:row>
      <xdr:rowOff>209550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93475" y="590550"/>
          <a:ext cx="28098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276225</xdr:colOff>
      <xdr:row>0</xdr:row>
      <xdr:rowOff>314325</xdr:rowOff>
    </xdr:from>
    <xdr:to>
      <xdr:col>2</xdr:col>
      <xdr:colOff>1809750</xdr:colOff>
      <xdr:row>2</xdr:row>
      <xdr:rowOff>371475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28800" y="314325"/>
          <a:ext cx="15335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180975</xdr:colOff>
      <xdr:row>0</xdr:row>
      <xdr:rowOff>257175</xdr:rowOff>
    </xdr:from>
    <xdr:to>
      <xdr:col>2</xdr:col>
      <xdr:colOff>114300</xdr:colOff>
      <xdr:row>3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57175"/>
          <a:ext cx="1485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1857375</xdr:colOff>
      <xdr:row>0</xdr:row>
      <xdr:rowOff>228600</xdr:rowOff>
    </xdr:from>
    <xdr:to>
      <xdr:col>11</xdr:col>
      <xdr:colOff>600075</xdr:colOff>
      <xdr:row>2</xdr:row>
      <xdr:rowOff>438150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64525" y="228600"/>
          <a:ext cx="2724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904875</xdr:colOff>
      <xdr:row>0</xdr:row>
      <xdr:rowOff>619125</xdr:rowOff>
    </xdr:from>
    <xdr:to>
      <xdr:col>13</xdr:col>
      <xdr:colOff>933450</xdr:colOff>
      <xdr:row>2</xdr:row>
      <xdr:rowOff>209550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93475" y="619125"/>
          <a:ext cx="2809875" cy="790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276225</xdr:colOff>
      <xdr:row>0</xdr:row>
      <xdr:rowOff>314325</xdr:rowOff>
    </xdr:from>
    <xdr:to>
      <xdr:col>2</xdr:col>
      <xdr:colOff>1809750</xdr:colOff>
      <xdr:row>2</xdr:row>
      <xdr:rowOff>371475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28800" y="314325"/>
          <a:ext cx="15335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180975</xdr:colOff>
      <xdr:row>0</xdr:row>
      <xdr:rowOff>257175</xdr:rowOff>
    </xdr:from>
    <xdr:to>
      <xdr:col>2</xdr:col>
      <xdr:colOff>114300</xdr:colOff>
      <xdr:row>3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57175"/>
          <a:ext cx="1485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1857375</xdr:colOff>
      <xdr:row>0</xdr:row>
      <xdr:rowOff>228600</xdr:rowOff>
    </xdr:from>
    <xdr:to>
      <xdr:col>11</xdr:col>
      <xdr:colOff>600075</xdr:colOff>
      <xdr:row>2</xdr:row>
      <xdr:rowOff>438150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64525" y="228600"/>
          <a:ext cx="2724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904875</xdr:colOff>
      <xdr:row>0</xdr:row>
      <xdr:rowOff>619125</xdr:rowOff>
    </xdr:from>
    <xdr:to>
      <xdr:col>13</xdr:col>
      <xdr:colOff>933450</xdr:colOff>
      <xdr:row>2</xdr:row>
      <xdr:rowOff>209550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93475" y="619125"/>
          <a:ext cx="2638425" cy="1000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419100</xdr:colOff>
      <xdr:row>0</xdr:row>
      <xdr:rowOff>314325</xdr:rowOff>
    </xdr:from>
    <xdr:to>
      <xdr:col>2</xdr:col>
      <xdr:colOff>1952625</xdr:colOff>
      <xdr:row>2</xdr:row>
      <xdr:rowOff>371475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71675" y="314325"/>
          <a:ext cx="15335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266700</xdr:colOff>
      <xdr:row>0</xdr:row>
      <xdr:rowOff>257175</xdr:rowOff>
    </xdr:from>
    <xdr:to>
      <xdr:col>2</xdr:col>
      <xdr:colOff>200025</xdr:colOff>
      <xdr:row>2</xdr:row>
      <xdr:rowOff>466725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57175"/>
          <a:ext cx="1485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1857375</xdr:colOff>
      <xdr:row>0</xdr:row>
      <xdr:rowOff>228600</xdr:rowOff>
    </xdr:from>
    <xdr:to>
      <xdr:col>11</xdr:col>
      <xdr:colOff>600075</xdr:colOff>
      <xdr:row>2</xdr:row>
      <xdr:rowOff>438150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64525" y="228600"/>
          <a:ext cx="2724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2409825</xdr:colOff>
      <xdr:row>1</xdr:row>
      <xdr:rowOff>66675</xdr:rowOff>
    </xdr:from>
    <xdr:to>
      <xdr:col>8</xdr:col>
      <xdr:colOff>1781175</xdr:colOff>
      <xdr:row>2</xdr:row>
      <xdr:rowOff>295275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53825" y="600075"/>
          <a:ext cx="1800225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200025</xdr:colOff>
      <xdr:row>0</xdr:row>
      <xdr:rowOff>200025</xdr:rowOff>
    </xdr:from>
    <xdr:to>
      <xdr:col>2</xdr:col>
      <xdr:colOff>1362075</xdr:colOff>
      <xdr:row>3</xdr:row>
      <xdr:rowOff>95250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66850" y="200025"/>
          <a:ext cx="11620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2</xdr:col>
      <xdr:colOff>28575</xdr:colOff>
      <xdr:row>3</xdr:row>
      <xdr:rowOff>152400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23825"/>
          <a:ext cx="1104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1781175</xdr:colOff>
      <xdr:row>0</xdr:row>
      <xdr:rowOff>47625</xdr:rowOff>
    </xdr:from>
    <xdr:to>
      <xdr:col>9</xdr:col>
      <xdr:colOff>1524000</xdr:colOff>
      <xdr:row>3</xdr:row>
      <xdr:rowOff>123825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54050" y="47625"/>
          <a:ext cx="1695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590550</xdr:rowOff>
    </xdr:from>
    <xdr:to>
      <xdr:col>15</xdr:col>
      <xdr:colOff>647700</xdr:colOff>
      <xdr:row>2</xdr:row>
      <xdr:rowOff>333375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526875" y="590550"/>
          <a:ext cx="2895600" cy="781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76200</xdr:colOff>
      <xdr:row>0</xdr:row>
      <xdr:rowOff>285750</xdr:rowOff>
    </xdr:from>
    <xdr:to>
      <xdr:col>2</xdr:col>
      <xdr:colOff>1514475</xdr:colOff>
      <xdr:row>3</xdr:row>
      <xdr:rowOff>19050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14550" y="285750"/>
          <a:ext cx="14382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485775</xdr:colOff>
      <xdr:row>0</xdr:row>
      <xdr:rowOff>161925</xdr:rowOff>
    </xdr:from>
    <xdr:to>
      <xdr:col>1</xdr:col>
      <xdr:colOff>1076325</xdr:colOff>
      <xdr:row>3</xdr:row>
      <xdr:rowOff>123825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61925"/>
          <a:ext cx="1362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209550</xdr:rowOff>
    </xdr:from>
    <xdr:to>
      <xdr:col>12</xdr:col>
      <xdr:colOff>762000</xdr:colOff>
      <xdr:row>3</xdr:row>
      <xdr:rowOff>47625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12175" y="209550"/>
          <a:ext cx="30099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495300</xdr:rowOff>
    </xdr:from>
    <xdr:to>
      <xdr:col>15</xdr:col>
      <xdr:colOff>857250</xdr:colOff>
      <xdr:row>2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36350" y="495300"/>
          <a:ext cx="3429000" cy="962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95250</xdr:colOff>
      <xdr:row>0</xdr:row>
      <xdr:rowOff>219075</xdr:rowOff>
    </xdr:from>
    <xdr:to>
      <xdr:col>2</xdr:col>
      <xdr:colOff>1552575</xdr:colOff>
      <xdr:row>2</xdr:row>
      <xdr:rowOff>228600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24050" y="219075"/>
          <a:ext cx="14573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0</xdr:row>
      <xdr:rowOff>228600</xdr:rowOff>
    </xdr:from>
    <xdr:to>
      <xdr:col>1</xdr:col>
      <xdr:colOff>657225</xdr:colOff>
      <xdr:row>2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600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0</xdr:row>
      <xdr:rowOff>161925</xdr:rowOff>
    </xdr:from>
    <xdr:to>
      <xdr:col>12</xdr:col>
      <xdr:colOff>257175</xdr:colOff>
      <xdr:row>2</xdr:row>
      <xdr:rowOff>257175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69300" y="161925"/>
          <a:ext cx="2695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714375</xdr:colOff>
      <xdr:row>1</xdr:row>
      <xdr:rowOff>323850</xdr:rowOff>
    </xdr:from>
    <xdr:to>
      <xdr:col>19</xdr:col>
      <xdr:colOff>876300</xdr:colOff>
      <xdr:row>2</xdr:row>
      <xdr:rowOff>666750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89650" y="1123950"/>
          <a:ext cx="3086100" cy="1143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1104900</xdr:colOff>
      <xdr:row>0</xdr:row>
      <xdr:rowOff>361950</xdr:rowOff>
    </xdr:from>
    <xdr:to>
      <xdr:col>2</xdr:col>
      <xdr:colOff>3609975</xdr:colOff>
      <xdr:row>3</xdr:row>
      <xdr:rowOff>266700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0" y="361950"/>
          <a:ext cx="250507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390525</xdr:colOff>
      <xdr:row>0</xdr:row>
      <xdr:rowOff>257175</xdr:rowOff>
    </xdr:from>
    <xdr:to>
      <xdr:col>2</xdr:col>
      <xdr:colOff>609600</xdr:colOff>
      <xdr:row>3</xdr:row>
      <xdr:rowOff>219075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257175"/>
          <a:ext cx="22574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923925</xdr:colOff>
      <xdr:row>0</xdr:row>
      <xdr:rowOff>76200</xdr:rowOff>
    </xdr:from>
    <xdr:to>
      <xdr:col>17</xdr:col>
      <xdr:colOff>228600</xdr:colOff>
      <xdr:row>3</xdr:row>
      <xdr:rowOff>285750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36600" y="76200"/>
          <a:ext cx="48672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495300</xdr:rowOff>
    </xdr:from>
    <xdr:to>
      <xdr:col>15</xdr:col>
      <xdr:colOff>857250</xdr:colOff>
      <xdr:row>2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26800" y="495300"/>
          <a:ext cx="3429000" cy="962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95250</xdr:colOff>
      <xdr:row>0</xdr:row>
      <xdr:rowOff>219075</xdr:rowOff>
    </xdr:from>
    <xdr:to>
      <xdr:col>2</xdr:col>
      <xdr:colOff>1552575</xdr:colOff>
      <xdr:row>2</xdr:row>
      <xdr:rowOff>228600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62125" y="219075"/>
          <a:ext cx="14573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0</xdr:row>
      <xdr:rowOff>228600</xdr:rowOff>
    </xdr:from>
    <xdr:to>
      <xdr:col>1</xdr:col>
      <xdr:colOff>819150</xdr:colOff>
      <xdr:row>2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600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0</xdr:row>
      <xdr:rowOff>161925</xdr:rowOff>
    </xdr:from>
    <xdr:to>
      <xdr:col>12</xdr:col>
      <xdr:colOff>257175</xdr:colOff>
      <xdr:row>2</xdr:row>
      <xdr:rowOff>257175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0" y="161925"/>
          <a:ext cx="2695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495300</xdr:rowOff>
    </xdr:from>
    <xdr:to>
      <xdr:col>15</xdr:col>
      <xdr:colOff>857250</xdr:colOff>
      <xdr:row>2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79175" y="495300"/>
          <a:ext cx="3429000" cy="962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95250</xdr:colOff>
      <xdr:row>0</xdr:row>
      <xdr:rowOff>219075</xdr:rowOff>
    </xdr:from>
    <xdr:to>
      <xdr:col>2</xdr:col>
      <xdr:colOff>1552575</xdr:colOff>
      <xdr:row>2</xdr:row>
      <xdr:rowOff>228600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62125" y="219075"/>
          <a:ext cx="14573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0</xdr:row>
      <xdr:rowOff>228600</xdr:rowOff>
    </xdr:from>
    <xdr:to>
      <xdr:col>1</xdr:col>
      <xdr:colOff>819150</xdr:colOff>
      <xdr:row>2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600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0</xdr:row>
      <xdr:rowOff>161925</xdr:rowOff>
    </xdr:from>
    <xdr:to>
      <xdr:col>12</xdr:col>
      <xdr:colOff>257175</xdr:colOff>
      <xdr:row>2</xdr:row>
      <xdr:rowOff>257175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12125" y="161925"/>
          <a:ext cx="2695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495300</xdr:rowOff>
    </xdr:from>
    <xdr:to>
      <xdr:col>15</xdr:col>
      <xdr:colOff>857250</xdr:colOff>
      <xdr:row>2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26800" y="495300"/>
          <a:ext cx="3429000" cy="962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95250</xdr:colOff>
      <xdr:row>0</xdr:row>
      <xdr:rowOff>219075</xdr:rowOff>
    </xdr:from>
    <xdr:to>
      <xdr:col>2</xdr:col>
      <xdr:colOff>1552575</xdr:colOff>
      <xdr:row>2</xdr:row>
      <xdr:rowOff>228600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62125" y="219075"/>
          <a:ext cx="14573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0</xdr:row>
      <xdr:rowOff>228600</xdr:rowOff>
    </xdr:from>
    <xdr:to>
      <xdr:col>1</xdr:col>
      <xdr:colOff>819150</xdr:colOff>
      <xdr:row>2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600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0</xdr:row>
      <xdr:rowOff>161925</xdr:rowOff>
    </xdr:from>
    <xdr:to>
      <xdr:col>12</xdr:col>
      <xdr:colOff>257175</xdr:colOff>
      <xdr:row>2</xdr:row>
      <xdr:rowOff>257175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0" y="161925"/>
          <a:ext cx="2695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495300</xdr:rowOff>
    </xdr:from>
    <xdr:to>
      <xdr:col>15</xdr:col>
      <xdr:colOff>857250</xdr:colOff>
      <xdr:row>2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26800" y="495300"/>
          <a:ext cx="3429000" cy="962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95250</xdr:colOff>
      <xdr:row>0</xdr:row>
      <xdr:rowOff>219075</xdr:rowOff>
    </xdr:from>
    <xdr:to>
      <xdr:col>2</xdr:col>
      <xdr:colOff>1552575</xdr:colOff>
      <xdr:row>2</xdr:row>
      <xdr:rowOff>228600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62125" y="219075"/>
          <a:ext cx="14573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0</xdr:row>
      <xdr:rowOff>228600</xdr:rowOff>
    </xdr:from>
    <xdr:to>
      <xdr:col>1</xdr:col>
      <xdr:colOff>819150</xdr:colOff>
      <xdr:row>2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600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0</xdr:row>
      <xdr:rowOff>161925</xdr:rowOff>
    </xdr:from>
    <xdr:to>
      <xdr:col>12</xdr:col>
      <xdr:colOff>257175</xdr:colOff>
      <xdr:row>2</xdr:row>
      <xdr:rowOff>257175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0" y="161925"/>
          <a:ext cx="2695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714375</xdr:colOff>
      <xdr:row>0</xdr:row>
      <xdr:rowOff>685800</xdr:rowOff>
    </xdr:from>
    <xdr:to>
      <xdr:col>19</xdr:col>
      <xdr:colOff>876300</xdr:colOff>
      <xdr:row>3</xdr:row>
      <xdr:rowOff>47625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61075" y="685800"/>
          <a:ext cx="3086100" cy="876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209550</xdr:colOff>
      <xdr:row>0</xdr:row>
      <xdr:rowOff>361950</xdr:rowOff>
    </xdr:from>
    <xdr:to>
      <xdr:col>2</xdr:col>
      <xdr:colOff>1809750</xdr:colOff>
      <xdr:row>3</xdr:row>
      <xdr:rowOff>266700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47900" y="361950"/>
          <a:ext cx="16002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361950</xdr:colOff>
      <xdr:row>0</xdr:row>
      <xdr:rowOff>238125</xdr:rowOff>
    </xdr:from>
    <xdr:to>
      <xdr:col>1</xdr:col>
      <xdr:colOff>1143000</xdr:colOff>
      <xdr:row>3</xdr:row>
      <xdr:rowOff>352425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38125"/>
          <a:ext cx="1552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0</xdr:row>
      <xdr:rowOff>76200</xdr:rowOff>
    </xdr:from>
    <xdr:to>
      <xdr:col>17</xdr:col>
      <xdr:colOff>542925</xdr:colOff>
      <xdr:row>3</xdr:row>
      <xdr:rowOff>285750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36850" y="76200"/>
          <a:ext cx="3152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28575</xdr:rowOff>
    </xdr:from>
    <xdr:to>
      <xdr:col>15</xdr:col>
      <xdr:colOff>742950</xdr:colOff>
      <xdr:row>2</xdr:row>
      <xdr:rowOff>352425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0" y="847725"/>
          <a:ext cx="2895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1095375</xdr:colOff>
      <xdr:row>0</xdr:row>
      <xdr:rowOff>285750</xdr:rowOff>
    </xdr:from>
    <xdr:to>
      <xdr:col>2</xdr:col>
      <xdr:colOff>1209675</xdr:colOff>
      <xdr:row>2</xdr:row>
      <xdr:rowOff>390525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285750"/>
          <a:ext cx="13811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800100</xdr:colOff>
      <xdr:row>2</xdr:row>
      <xdr:rowOff>400050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0</xdr:row>
      <xdr:rowOff>161925</xdr:rowOff>
    </xdr:from>
    <xdr:to>
      <xdr:col>12</xdr:col>
      <xdr:colOff>876300</xdr:colOff>
      <xdr:row>3</xdr:row>
      <xdr:rowOff>0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74100" y="161925"/>
          <a:ext cx="3009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819150</xdr:rowOff>
    </xdr:from>
    <xdr:to>
      <xdr:col>15</xdr:col>
      <xdr:colOff>647700</xdr:colOff>
      <xdr:row>2</xdr:row>
      <xdr:rowOff>333375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526875" y="819150"/>
          <a:ext cx="2895600" cy="781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1095375</xdr:colOff>
      <xdr:row>0</xdr:row>
      <xdr:rowOff>285750</xdr:rowOff>
    </xdr:from>
    <xdr:to>
      <xdr:col>2</xdr:col>
      <xdr:colOff>1209675</xdr:colOff>
      <xdr:row>2</xdr:row>
      <xdr:rowOff>390525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285750"/>
          <a:ext cx="13811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800100</xdr:colOff>
      <xdr:row>2</xdr:row>
      <xdr:rowOff>400050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209550</xdr:rowOff>
    </xdr:from>
    <xdr:to>
      <xdr:col>12</xdr:col>
      <xdr:colOff>762000</xdr:colOff>
      <xdr:row>3</xdr:row>
      <xdr:rowOff>47625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12175" y="209550"/>
          <a:ext cx="3009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819150</xdr:rowOff>
    </xdr:from>
    <xdr:to>
      <xdr:col>15</xdr:col>
      <xdr:colOff>647700</xdr:colOff>
      <xdr:row>2</xdr:row>
      <xdr:rowOff>333375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526875" y="819150"/>
          <a:ext cx="2895600" cy="781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1095375</xdr:colOff>
      <xdr:row>0</xdr:row>
      <xdr:rowOff>285750</xdr:rowOff>
    </xdr:from>
    <xdr:to>
      <xdr:col>2</xdr:col>
      <xdr:colOff>1209675</xdr:colOff>
      <xdr:row>2</xdr:row>
      <xdr:rowOff>390525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285750"/>
          <a:ext cx="13811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800100</xdr:colOff>
      <xdr:row>2</xdr:row>
      <xdr:rowOff>400050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209550</xdr:rowOff>
    </xdr:from>
    <xdr:to>
      <xdr:col>12</xdr:col>
      <xdr:colOff>762000</xdr:colOff>
      <xdr:row>3</xdr:row>
      <xdr:rowOff>47625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12175" y="209550"/>
          <a:ext cx="3009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0</xdr:row>
      <xdr:rowOff>695325</xdr:rowOff>
    </xdr:from>
    <xdr:to>
      <xdr:col>15</xdr:col>
      <xdr:colOff>762000</xdr:colOff>
      <xdr:row>2</xdr:row>
      <xdr:rowOff>333375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174575" y="695325"/>
          <a:ext cx="2228850" cy="904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1095375</xdr:colOff>
      <xdr:row>0</xdr:row>
      <xdr:rowOff>285750</xdr:rowOff>
    </xdr:from>
    <xdr:to>
      <xdr:col>2</xdr:col>
      <xdr:colOff>1209675</xdr:colOff>
      <xdr:row>2</xdr:row>
      <xdr:rowOff>390525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285750"/>
          <a:ext cx="13811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1</xdr:col>
      <xdr:colOff>800100</xdr:colOff>
      <xdr:row>2</xdr:row>
      <xdr:rowOff>400050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192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838200</xdr:colOff>
      <xdr:row>0</xdr:row>
      <xdr:rowOff>228600</xdr:rowOff>
    </xdr:from>
    <xdr:to>
      <xdr:col>13</xdr:col>
      <xdr:colOff>209550</xdr:colOff>
      <xdr:row>3</xdr:row>
      <xdr:rowOff>66675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0" y="228600"/>
          <a:ext cx="2743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904875</xdr:colOff>
      <xdr:row>0</xdr:row>
      <xdr:rowOff>619125</xdr:rowOff>
    </xdr:from>
    <xdr:to>
      <xdr:col>13</xdr:col>
      <xdr:colOff>933450</xdr:colOff>
      <xdr:row>2</xdr:row>
      <xdr:rowOff>209550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993475" y="619125"/>
          <a:ext cx="2809875" cy="1000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276225</xdr:colOff>
      <xdr:row>0</xdr:row>
      <xdr:rowOff>314325</xdr:rowOff>
    </xdr:from>
    <xdr:to>
      <xdr:col>2</xdr:col>
      <xdr:colOff>1809750</xdr:colOff>
      <xdr:row>2</xdr:row>
      <xdr:rowOff>371475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28800" y="314325"/>
          <a:ext cx="15335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180975</xdr:colOff>
      <xdr:row>0</xdr:row>
      <xdr:rowOff>257175</xdr:rowOff>
    </xdr:from>
    <xdr:to>
      <xdr:col>2</xdr:col>
      <xdr:colOff>114300</xdr:colOff>
      <xdr:row>2</xdr:row>
      <xdr:rowOff>466725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57175"/>
          <a:ext cx="1485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1857375</xdr:colOff>
      <xdr:row>0</xdr:row>
      <xdr:rowOff>228600</xdr:rowOff>
    </xdr:from>
    <xdr:to>
      <xdr:col>11</xdr:col>
      <xdr:colOff>600075</xdr:colOff>
      <xdr:row>2</xdr:row>
      <xdr:rowOff>438150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64525" y="228600"/>
          <a:ext cx="2724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2409825</xdr:colOff>
      <xdr:row>1</xdr:row>
      <xdr:rowOff>66675</xdr:rowOff>
    </xdr:from>
    <xdr:to>
      <xdr:col>8</xdr:col>
      <xdr:colOff>1781175</xdr:colOff>
      <xdr:row>2</xdr:row>
      <xdr:rowOff>295275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53825" y="600075"/>
          <a:ext cx="1800225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200025</xdr:colOff>
      <xdr:row>0</xdr:row>
      <xdr:rowOff>200025</xdr:rowOff>
    </xdr:from>
    <xdr:to>
      <xdr:col>2</xdr:col>
      <xdr:colOff>1362075</xdr:colOff>
      <xdr:row>3</xdr:row>
      <xdr:rowOff>95250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66850" y="200025"/>
          <a:ext cx="11620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2</xdr:col>
      <xdr:colOff>28575</xdr:colOff>
      <xdr:row>3</xdr:row>
      <xdr:rowOff>152400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23825"/>
          <a:ext cx="1104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1781175</xdr:colOff>
      <xdr:row>0</xdr:row>
      <xdr:rowOff>47625</xdr:rowOff>
    </xdr:from>
    <xdr:to>
      <xdr:col>9</xdr:col>
      <xdr:colOff>1524000</xdr:colOff>
      <xdr:row>3</xdr:row>
      <xdr:rowOff>123825</xdr:rowOff>
    </xdr:to>
    <xdr:pic>
      <xdr:nvPicPr>
        <xdr:cNvPr id="4" name="Picture 4" descr="Logo_UTV_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54050" y="47625"/>
          <a:ext cx="1695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2"/>
  <sheetViews>
    <sheetView view="pageBreakPreview" zoomScale="62" zoomScaleSheetLayoutView="62" workbookViewId="0" topLeftCell="A109">
      <selection activeCell="C93" sqref="C93"/>
    </sheetView>
  </sheetViews>
  <sheetFormatPr defaultColWidth="9.140625" defaultRowHeight="12.75"/>
  <cols>
    <col min="1" max="1" width="9.140625" style="1" customWidth="1"/>
    <col min="2" max="2" width="9.8515625" style="19" customWidth="1"/>
    <col min="3" max="3" width="53.421875" style="2" customWidth="1"/>
    <col min="4" max="4" width="14.421875" style="1" customWidth="1"/>
    <col min="5" max="5" width="11.140625" style="1" customWidth="1"/>
    <col min="6" max="6" width="11.00390625" style="1" customWidth="1"/>
    <col min="7" max="7" width="28.140625" style="1" customWidth="1"/>
    <col min="8" max="8" width="36.421875" style="1" customWidth="1"/>
    <col min="9" max="9" width="29.28125" style="1" customWidth="1"/>
    <col min="10" max="10" width="24.00390625" style="23" customWidth="1"/>
    <col min="11" max="16384" width="9.140625" style="1" customWidth="1"/>
  </cols>
  <sheetData>
    <row r="1" spans="1:10" s="3" customFormat="1" ht="42" customHeight="1">
      <c r="A1" s="672" t="s">
        <v>108</v>
      </c>
      <c r="B1" s="672"/>
      <c r="C1" s="672"/>
      <c r="D1" s="672"/>
      <c r="E1" s="672"/>
      <c r="F1" s="672"/>
      <c r="G1" s="672"/>
      <c r="H1" s="672"/>
      <c r="I1" s="672"/>
      <c r="J1" s="672"/>
    </row>
    <row r="2" spans="1:10" s="3" customFormat="1" ht="24.75" customHeight="1">
      <c r="A2" s="673" t="s">
        <v>292</v>
      </c>
      <c r="B2" s="674"/>
      <c r="C2" s="674"/>
      <c r="D2" s="674"/>
      <c r="E2" s="674"/>
      <c r="F2" s="674"/>
      <c r="G2" s="674"/>
      <c r="H2" s="674"/>
      <c r="I2" s="674"/>
      <c r="J2" s="674"/>
    </row>
    <row r="3" spans="1:10" s="3" customFormat="1" ht="27" customHeight="1">
      <c r="A3" s="675" t="s">
        <v>9</v>
      </c>
      <c r="B3" s="675"/>
      <c r="C3" s="675"/>
      <c r="D3" s="675"/>
      <c r="E3" s="675"/>
      <c r="F3" s="675"/>
      <c r="G3" s="675"/>
      <c r="H3" s="675"/>
      <c r="I3" s="675"/>
      <c r="J3" s="675"/>
    </row>
    <row r="4" spans="1:10" s="3" customFormat="1" ht="27" customHeight="1">
      <c r="A4" s="676">
        <v>42209</v>
      </c>
      <c r="B4" s="675"/>
      <c r="C4" s="675"/>
      <c r="D4" s="675"/>
      <c r="E4" s="675"/>
      <c r="F4" s="675"/>
      <c r="G4" s="675"/>
      <c r="H4" s="675"/>
      <c r="I4" s="675"/>
      <c r="J4" s="675"/>
    </row>
    <row r="5" spans="1:10" s="3" customFormat="1" ht="27" customHeight="1" thickBot="1">
      <c r="A5" s="677" t="s">
        <v>109</v>
      </c>
      <c r="B5" s="677"/>
      <c r="C5" s="677"/>
      <c r="D5" s="677"/>
      <c r="E5" s="677"/>
      <c r="F5" s="677"/>
      <c r="G5" s="677"/>
      <c r="H5" s="677"/>
      <c r="I5" s="677"/>
      <c r="J5" s="677"/>
    </row>
    <row r="6" spans="1:10" s="4" customFormat="1" ht="19.5" customHeight="1">
      <c r="A6" s="680" t="s">
        <v>0</v>
      </c>
      <c r="B6" s="682" t="s">
        <v>4</v>
      </c>
      <c r="C6" s="664" t="s">
        <v>1</v>
      </c>
      <c r="D6" s="641" t="s">
        <v>6</v>
      </c>
      <c r="E6" s="641" t="s">
        <v>5</v>
      </c>
      <c r="F6" s="641" t="s">
        <v>32</v>
      </c>
      <c r="G6" s="678" t="s">
        <v>3</v>
      </c>
      <c r="H6" s="666" t="s">
        <v>16</v>
      </c>
      <c r="I6" s="656" t="s">
        <v>17</v>
      </c>
      <c r="J6" s="668" t="s">
        <v>18</v>
      </c>
    </row>
    <row r="7" spans="1:10" s="4" customFormat="1" ht="55.5" customHeight="1" thickBot="1">
      <c r="A7" s="681"/>
      <c r="B7" s="683"/>
      <c r="C7" s="665"/>
      <c r="D7" s="642"/>
      <c r="E7" s="642"/>
      <c r="F7" s="642"/>
      <c r="G7" s="679"/>
      <c r="H7" s="667"/>
      <c r="I7" s="657"/>
      <c r="J7" s="669"/>
    </row>
    <row r="8" spans="1:10" s="5" customFormat="1" ht="30" customHeight="1" thickBot="1">
      <c r="A8" s="623" t="s">
        <v>57</v>
      </c>
      <c r="B8" s="624"/>
      <c r="C8" s="624"/>
      <c r="D8" s="624"/>
      <c r="E8" s="624"/>
      <c r="F8" s="624"/>
      <c r="G8" s="624"/>
      <c r="H8" s="613"/>
      <c r="I8" s="639">
        <v>0.3958333333333333</v>
      </c>
      <c r="J8" s="640"/>
    </row>
    <row r="9" spans="1:10" s="5" customFormat="1" ht="29.25" customHeight="1" thickBot="1">
      <c r="A9" s="611" t="s">
        <v>34</v>
      </c>
      <c r="B9" s="612"/>
      <c r="C9" s="612"/>
      <c r="D9" s="612"/>
      <c r="E9" s="612"/>
      <c r="F9" s="612"/>
      <c r="G9" s="612"/>
      <c r="H9" s="613"/>
      <c r="I9" s="621">
        <v>0.4166666666666667</v>
      </c>
      <c r="J9" s="622"/>
    </row>
    <row r="10" spans="1:10" s="5" customFormat="1" ht="28.5" customHeight="1" thickBot="1">
      <c r="A10" s="603" t="s">
        <v>27</v>
      </c>
      <c r="B10" s="670"/>
      <c r="C10" s="45" t="s">
        <v>28</v>
      </c>
      <c r="D10" s="603" t="s">
        <v>29</v>
      </c>
      <c r="E10" s="604"/>
      <c r="F10" s="605"/>
      <c r="G10" s="619" t="s">
        <v>30</v>
      </c>
      <c r="H10" s="620"/>
      <c r="I10" s="650" t="s">
        <v>33</v>
      </c>
      <c r="J10" s="671"/>
    </row>
    <row r="11" spans="1:10" s="5" customFormat="1" ht="43.5" customHeight="1" thickBot="1">
      <c r="A11" s="606" t="s">
        <v>26</v>
      </c>
      <c r="B11" s="655"/>
      <c r="C11" s="46" t="s">
        <v>110</v>
      </c>
      <c r="D11" s="606" t="s">
        <v>159</v>
      </c>
      <c r="E11" s="607"/>
      <c r="F11" s="608"/>
      <c r="G11" s="625" t="s">
        <v>111</v>
      </c>
      <c r="H11" s="620"/>
      <c r="I11" s="661" t="s">
        <v>112</v>
      </c>
      <c r="J11" s="662"/>
    </row>
    <row r="12" spans="1:10" s="5" customFormat="1" ht="42" customHeight="1">
      <c r="A12" s="64">
        <v>1</v>
      </c>
      <c r="B12" s="108">
        <v>59</v>
      </c>
      <c r="C12" s="132" t="s">
        <v>166</v>
      </c>
      <c r="D12" s="113">
        <v>1967</v>
      </c>
      <c r="E12" s="67" t="s">
        <v>82</v>
      </c>
      <c r="F12" s="135"/>
      <c r="G12" s="337" t="s">
        <v>135</v>
      </c>
      <c r="H12" s="338"/>
      <c r="I12" s="297" t="s">
        <v>131</v>
      </c>
      <c r="J12" s="68" t="s">
        <v>8</v>
      </c>
    </row>
    <row r="13" spans="1:10" s="5" customFormat="1" ht="42" customHeight="1">
      <c r="A13" s="64">
        <v>2</v>
      </c>
      <c r="B13" s="108">
        <v>6</v>
      </c>
      <c r="C13" s="132" t="s">
        <v>250</v>
      </c>
      <c r="D13" s="113">
        <v>1982</v>
      </c>
      <c r="E13" s="67" t="s">
        <v>81</v>
      </c>
      <c r="F13" s="135"/>
      <c r="G13" s="337" t="s">
        <v>296</v>
      </c>
      <c r="H13" s="338"/>
      <c r="I13" s="297" t="s">
        <v>297</v>
      </c>
      <c r="J13" s="68" t="s">
        <v>8</v>
      </c>
    </row>
    <row r="14" spans="1:10" s="5" customFormat="1" ht="42" customHeight="1">
      <c r="A14" s="64">
        <v>3</v>
      </c>
      <c r="B14" s="108">
        <v>29</v>
      </c>
      <c r="C14" s="132" t="s">
        <v>310</v>
      </c>
      <c r="D14" s="113">
        <v>1980</v>
      </c>
      <c r="E14" s="67" t="s">
        <v>81</v>
      </c>
      <c r="F14" s="135"/>
      <c r="G14" s="337" t="s">
        <v>301</v>
      </c>
      <c r="H14" s="338"/>
      <c r="I14" s="297" t="s">
        <v>302</v>
      </c>
      <c r="J14" s="68" t="s">
        <v>303</v>
      </c>
    </row>
    <row r="15" spans="1:10" s="5" customFormat="1" ht="42" customHeight="1">
      <c r="A15" s="64">
        <v>4</v>
      </c>
      <c r="B15" s="108">
        <v>30</v>
      </c>
      <c r="C15" s="132" t="s">
        <v>311</v>
      </c>
      <c r="D15" s="113">
        <v>1979</v>
      </c>
      <c r="E15" s="67" t="s">
        <v>81</v>
      </c>
      <c r="F15" s="135"/>
      <c r="G15" s="337" t="s">
        <v>304</v>
      </c>
      <c r="H15" s="338"/>
      <c r="I15" s="297" t="s">
        <v>302</v>
      </c>
      <c r="J15" s="68" t="s">
        <v>300</v>
      </c>
    </row>
    <row r="16" spans="1:10" s="5" customFormat="1" ht="42" customHeight="1">
      <c r="A16" s="64">
        <v>5</v>
      </c>
      <c r="B16" s="108">
        <v>9</v>
      </c>
      <c r="C16" s="132" t="s">
        <v>309</v>
      </c>
      <c r="D16" s="113">
        <v>1989</v>
      </c>
      <c r="E16" s="67" t="s">
        <v>77</v>
      </c>
      <c r="F16" s="135"/>
      <c r="G16" s="337" t="s">
        <v>298</v>
      </c>
      <c r="H16" s="338" t="s">
        <v>299</v>
      </c>
      <c r="I16" s="297" t="s">
        <v>297</v>
      </c>
      <c r="J16" s="68" t="s">
        <v>248</v>
      </c>
    </row>
    <row r="17" spans="1:10" s="5" customFormat="1" ht="42" customHeight="1">
      <c r="A17" s="64">
        <v>7</v>
      </c>
      <c r="B17" s="108">
        <v>60</v>
      </c>
      <c r="C17" s="132" t="s">
        <v>136</v>
      </c>
      <c r="D17" s="113">
        <v>2001</v>
      </c>
      <c r="E17" s="67" t="s">
        <v>77</v>
      </c>
      <c r="F17" s="135"/>
      <c r="G17" s="337" t="s">
        <v>130</v>
      </c>
      <c r="H17" s="338"/>
      <c r="I17" s="297" t="s">
        <v>131</v>
      </c>
      <c r="J17" s="68" t="s">
        <v>132</v>
      </c>
    </row>
    <row r="18" spans="1:10" s="5" customFormat="1" ht="42" customHeight="1">
      <c r="A18" s="64">
        <v>8</v>
      </c>
      <c r="B18" s="108">
        <v>64</v>
      </c>
      <c r="C18" s="132" t="s">
        <v>137</v>
      </c>
      <c r="D18" s="113">
        <v>2001</v>
      </c>
      <c r="E18" s="67" t="s">
        <v>80</v>
      </c>
      <c r="F18" s="135"/>
      <c r="G18" s="337" t="s">
        <v>133</v>
      </c>
      <c r="H18" s="338"/>
      <c r="I18" s="297" t="s">
        <v>131</v>
      </c>
      <c r="J18" s="68" t="s">
        <v>132</v>
      </c>
    </row>
    <row r="19" spans="1:10" s="5" customFormat="1" ht="42" customHeight="1" thickBot="1">
      <c r="A19" s="64">
        <v>9</v>
      </c>
      <c r="B19" s="108">
        <v>65</v>
      </c>
      <c r="C19" s="132" t="s">
        <v>138</v>
      </c>
      <c r="D19" s="113">
        <v>2002</v>
      </c>
      <c r="E19" s="67" t="s">
        <v>80</v>
      </c>
      <c r="F19" s="135"/>
      <c r="G19" s="337" t="s">
        <v>295</v>
      </c>
      <c r="H19" s="338"/>
      <c r="I19" s="297" t="s">
        <v>131</v>
      </c>
      <c r="J19" s="68" t="s">
        <v>132</v>
      </c>
    </row>
    <row r="20" spans="1:10" s="5" customFormat="1" ht="27" customHeight="1" thickBot="1">
      <c r="A20" s="611" t="s">
        <v>35</v>
      </c>
      <c r="B20" s="612"/>
      <c r="C20" s="612"/>
      <c r="D20" s="612"/>
      <c r="E20" s="612"/>
      <c r="F20" s="612"/>
      <c r="G20" s="612"/>
      <c r="H20" s="613"/>
      <c r="I20" s="621">
        <v>0.4513888888888889</v>
      </c>
      <c r="J20" s="622"/>
    </row>
    <row r="21" spans="1:10" s="5" customFormat="1" ht="28.5" customHeight="1" thickBot="1">
      <c r="A21" s="617" t="s">
        <v>27</v>
      </c>
      <c r="B21" s="633"/>
      <c r="C21" s="60" t="s">
        <v>28</v>
      </c>
      <c r="D21" s="627" t="s">
        <v>29</v>
      </c>
      <c r="E21" s="627"/>
      <c r="F21" s="634"/>
      <c r="G21" s="619" t="s">
        <v>30</v>
      </c>
      <c r="H21" s="620"/>
      <c r="I21" s="626" t="s">
        <v>33</v>
      </c>
      <c r="J21" s="628"/>
    </row>
    <row r="22" spans="1:10" s="5" customFormat="1" ht="47.25" customHeight="1" thickBot="1">
      <c r="A22" s="614" t="s">
        <v>36</v>
      </c>
      <c r="B22" s="630"/>
      <c r="C22" s="40" t="s">
        <v>113</v>
      </c>
      <c r="D22" s="607" t="s">
        <v>159</v>
      </c>
      <c r="E22" s="607"/>
      <c r="F22" s="655"/>
      <c r="G22" s="609" t="s">
        <v>115</v>
      </c>
      <c r="H22" s="610"/>
      <c r="I22" s="653" t="s">
        <v>114</v>
      </c>
      <c r="J22" s="654"/>
    </row>
    <row r="23" spans="1:10" s="5" customFormat="1" ht="42" customHeight="1">
      <c r="A23" s="64">
        <v>1</v>
      </c>
      <c r="B23" s="108">
        <v>44</v>
      </c>
      <c r="C23" s="132" t="s">
        <v>126</v>
      </c>
      <c r="D23" s="113">
        <v>2001</v>
      </c>
      <c r="E23" s="67" t="s">
        <v>84</v>
      </c>
      <c r="F23" s="135"/>
      <c r="G23" s="337" t="s">
        <v>127</v>
      </c>
      <c r="H23" s="338"/>
      <c r="I23" s="436" t="s">
        <v>306</v>
      </c>
      <c r="J23" s="160" t="s">
        <v>128</v>
      </c>
    </row>
    <row r="24" spans="1:10" s="5" customFormat="1" ht="42" customHeight="1">
      <c r="A24" s="64">
        <v>2</v>
      </c>
      <c r="B24" s="108">
        <v>37</v>
      </c>
      <c r="C24" s="132" t="s">
        <v>139</v>
      </c>
      <c r="D24" s="113"/>
      <c r="E24" s="67" t="s">
        <v>7</v>
      </c>
      <c r="F24" s="135"/>
      <c r="G24" s="337" t="s">
        <v>314</v>
      </c>
      <c r="H24" s="338"/>
      <c r="I24" s="436" t="s">
        <v>306</v>
      </c>
      <c r="J24" s="160" t="s">
        <v>128</v>
      </c>
    </row>
    <row r="25" spans="1:10" s="5" customFormat="1" ht="42" customHeight="1">
      <c r="A25" s="64">
        <v>3</v>
      </c>
      <c r="B25" s="108">
        <v>46</v>
      </c>
      <c r="C25" s="132" t="s">
        <v>129</v>
      </c>
      <c r="D25" s="113"/>
      <c r="E25" s="67" t="s">
        <v>84</v>
      </c>
      <c r="F25" s="135"/>
      <c r="G25" s="337" t="s">
        <v>313</v>
      </c>
      <c r="H25" s="338"/>
      <c r="I25" s="436" t="s">
        <v>306</v>
      </c>
      <c r="J25" s="160" t="s">
        <v>128</v>
      </c>
    </row>
    <row r="26" spans="1:10" s="5" customFormat="1" ht="42" customHeight="1">
      <c r="A26" s="64">
        <v>4</v>
      </c>
      <c r="B26" s="108">
        <v>63</v>
      </c>
      <c r="C26" s="132" t="s">
        <v>140</v>
      </c>
      <c r="D26" s="113">
        <v>1999</v>
      </c>
      <c r="E26" s="67" t="s">
        <v>85</v>
      </c>
      <c r="F26" s="135"/>
      <c r="G26" s="337" t="s">
        <v>307</v>
      </c>
      <c r="H26" s="338" t="s">
        <v>308</v>
      </c>
      <c r="I26" s="297" t="s">
        <v>131</v>
      </c>
      <c r="J26" s="68" t="s">
        <v>132</v>
      </c>
    </row>
    <row r="27" spans="1:10" s="5" customFormat="1" ht="42" customHeight="1">
      <c r="A27" s="64">
        <v>5</v>
      </c>
      <c r="B27" s="108">
        <v>45</v>
      </c>
      <c r="C27" s="132" t="s">
        <v>126</v>
      </c>
      <c r="D27" s="113">
        <v>2001</v>
      </c>
      <c r="E27" s="67" t="s">
        <v>84</v>
      </c>
      <c r="F27" s="135"/>
      <c r="G27" s="337" t="s">
        <v>312</v>
      </c>
      <c r="H27" s="338"/>
      <c r="I27" s="436" t="s">
        <v>306</v>
      </c>
      <c r="J27" s="160" t="s">
        <v>128</v>
      </c>
    </row>
    <row r="28" spans="1:10" s="5" customFormat="1" ht="42" customHeight="1" thickBot="1">
      <c r="A28" s="64">
        <v>6</v>
      </c>
      <c r="B28" s="108">
        <v>38</v>
      </c>
      <c r="C28" s="132" t="s">
        <v>139</v>
      </c>
      <c r="D28" s="113"/>
      <c r="E28" s="67" t="s">
        <v>7</v>
      </c>
      <c r="F28" s="135"/>
      <c r="G28" s="337" t="s">
        <v>102</v>
      </c>
      <c r="H28" s="338"/>
      <c r="I28" s="436" t="s">
        <v>306</v>
      </c>
      <c r="J28" s="68" t="s">
        <v>128</v>
      </c>
    </row>
    <row r="29" spans="1:10" s="5" customFormat="1" ht="29.25" customHeight="1" thickBot="1">
      <c r="A29" s="623" t="s">
        <v>56</v>
      </c>
      <c r="B29" s="624"/>
      <c r="C29" s="624"/>
      <c r="D29" s="624"/>
      <c r="E29" s="624"/>
      <c r="F29" s="624"/>
      <c r="G29" s="624"/>
      <c r="H29" s="613"/>
      <c r="I29" s="639">
        <v>0.4791666666666667</v>
      </c>
      <c r="J29" s="640"/>
    </row>
    <row r="30" spans="1:10" s="5" customFormat="1" ht="33" customHeight="1" thickBot="1">
      <c r="A30" s="611" t="s">
        <v>38</v>
      </c>
      <c r="B30" s="612"/>
      <c r="C30" s="612"/>
      <c r="D30" s="612"/>
      <c r="E30" s="612"/>
      <c r="F30" s="612"/>
      <c r="G30" s="612"/>
      <c r="H30" s="613"/>
      <c r="I30" s="621">
        <v>0.5</v>
      </c>
      <c r="J30" s="622"/>
    </row>
    <row r="31" spans="1:10" s="5" customFormat="1" ht="28.5" customHeight="1" thickBot="1">
      <c r="A31" s="617" t="s">
        <v>27</v>
      </c>
      <c r="B31" s="618"/>
      <c r="C31" s="60" t="s">
        <v>28</v>
      </c>
      <c r="D31" s="626" t="s">
        <v>29</v>
      </c>
      <c r="E31" s="627"/>
      <c r="F31" s="634"/>
      <c r="G31" s="619" t="s">
        <v>30</v>
      </c>
      <c r="H31" s="620"/>
      <c r="I31" s="626" t="s">
        <v>33</v>
      </c>
      <c r="J31" s="628"/>
    </row>
    <row r="32" spans="1:10" s="5" customFormat="1" ht="47.25" customHeight="1" thickBot="1">
      <c r="A32" s="614" t="s">
        <v>39</v>
      </c>
      <c r="B32" s="615"/>
      <c r="C32" s="40" t="s">
        <v>37</v>
      </c>
      <c r="D32" s="658" t="s">
        <v>31</v>
      </c>
      <c r="E32" s="659"/>
      <c r="F32" s="660"/>
      <c r="G32" s="609" t="s">
        <v>174</v>
      </c>
      <c r="H32" s="610"/>
      <c r="I32" s="631" t="s">
        <v>116</v>
      </c>
      <c r="J32" s="602"/>
    </row>
    <row r="33" spans="1:10" s="5" customFormat="1" ht="42" customHeight="1">
      <c r="A33" s="64">
        <v>1</v>
      </c>
      <c r="B33" s="108">
        <v>6</v>
      </c>
      <c r="C33" s="132" t="s">
        <v>248</v>
      </c>
      <c r="D33" s="113">
        <v>1982</v>
      </c>
      <c r="E33" s="67" t="s">
        <v>81</v>
      </c>
      <c r="F33" s="135"/>
      <c r="G33" s="337" t="s">
        <v>296</v>
      </c>
      <c r="H33" s="338"/>
      <c r="I33" s="297" t="s">
        <v>297</v>
      </c>
      <c r="J33" s="68" t="s">
        <v>8</v>
      </c>
    </row>
    <row r="34" spans="1:10" s="5" customFormat="1" ht="39.75" customHeight="1">
      <c r="A34" s="64">
        <v>2</v>
      </c>
      <c r="B34" s="108">
        <v>73</v>
      </c>
      <c r="C34" s="132" t="s">
        <v>413</v>
      </c>
      <c r="D34" s="113">
        <v>1962</v>
      </c>
      <c r="E34" s="67" t="s">
        <v>7</v>
      </c>
      <c r="F34" s="135"/>
      <c r="G34" s="337" t="s">
        <v>88</v>
      </c>
      <c r="H34" s="338"/>
      <c r="I34" s="297" t="s">
        <v>337</v>
      </c>
      <c r="J34" s="68" t="s">
        <v>101</v>
      </c>
    </row>
    <row r="35" spans="1:10" s="5" customFormat="1" ht="39.75" customHeight="1">
      <c r="A35" s="64">
        <v>3</v>
      </c>
      <c r="B35" s="108">
        <v>40</v>
      </c>
      <c r="C35" s="132" t="s">
        <v>128</v>
      </c>
      <c r="D35" s="113"/>
      <c r="E35" s="67" t="s">
        <v>81</v>
      </c>
      <c r="F35" s="135"/>
      <c r="G35" s="337" t="s">
        <v>332</v>
      </c>
      <c r="H35" s="338"/>
      <c r="I35" s="297" t="s">
        <v>306</v>
      </c>
      <c r="J35" s="68" t="s">
        <v>8</v>
      </c>
    </row>
    <row r="36" spans="1:10" s="5" customFormat="1" ht="39.75" customHeight="1">
      <c r="A36" s="64">
        <v>4</v>
      </c>
      <c r="B36" s="108">
        <v>16</v>
      </c>
      <c r="C36" s="132" t="s">
        <v>326</v>
      </c>
      <c r="D36" s="113">
        <v>1993</v>
      </c>
      <c r="E36" s="67" t="s">
        <v>81</v>
      </c>
      <c r="F36" s="135"/>
      <c r="G36" s="337" t="s">
        <v>257</v>
      </c>
      <c r="H36" s="338"/>
      <c r="I36" s="297" t="s">
        <v>246</v>
      </c>
      <c r="J36" s="68" t="s">
        <v>327</v>
      </c>
    </row>
    <row r="37" spans="1:10" s="5" customFormat="1" ht="42" customHeight="1">
      <c r="A37" s="64">
        <v>5</v>
      </c>
      <c r="B37" s="108">
        <v>29</v>
      </c>
      <c r="C37" s="132" t="s">
        <v>421</v>
      </c>
      <c r="D37" s="113">
        <v>1980</v>
      </c>
      <c r="E37" s="67" t="s">
        <v>81</v>
      </c>
      <c r="F37" s="135"/>
      <c r="G37" s="337" t="s">
        <v>301</v>
      </c>
      <c r="H37" s="338"/>
      <c r="I37" s="297" t="s">
        <v>302</v>
      </c>
      <c r="J37" s="68" t="s">
        <v>303</v>
      </c>
    </row>
    <row r="38" spans="1:10" s="5" customFormat="1" ht="42" customHeight="1">
      <c r="A38" s="64">
        <v>6</v>
      </c>
      <c r="B38" s="108">
        <v>30</v>
      </c>
      <c r="C38" s="132" t="s">
        <v>422</v>
      </c>
      <c r="D38" s="113">
        <v>1979</v>
      </c>
      <c r="E38" s="67" t="s">
        <v>81</v>
      </c>
      <c r="F38" s="135"/>
      <c r="G38" s="337" t="s">
        <v>304</v>
      </c>
      <c r="H38" s="338"/>
      <c r="I38" s="297" t="s">
        <v>302</v>
      </c>
      <c r="J38" s="68" t="s">
        <v>300</v>
      </c>
    </row>
    <row r="39" spans="1:10" s="5" customFormat="1" ht="39.75" customHeight="1">
      <c r="A39" s="64">
        <v>7</v>
      </c>
      <c r="B39" s="108">
        <v>2</v>
      </c>
      <c r="C39" s="132" t="s">
        <v>315</v>
      </c>
      <c r="D39" s="113">
        <v>1976</v>
      </c>
      <c r="E39" s="67" t="s">
        <v>81</v>
      </c>
      <c r="F39" s="135"/>
      <c r="G39" s="337" t="s">
        <v>316</v>
      </c>
      <c r="H39" s="338" t="s">
        <v>317</v>
      </c>
      <c r="I39" s="297" t="s">
        <v>318</v>
      </c>
      <c r="J39" s="68" t="s">
        <v>97</v>
      </c>
    </row>
    <row r="40" spans="1:10" s="5" customFormat="1" ht="39.75" customHeight="1">
      <c r="A40" s="64">
        <v>8</v>
      </c>
      <c r="B40" s="108">
        <v>25</v>
      </c>
      <c r="C40" s="132" t="s">
        <v>328</v>
      </c>
      <c r="D40" s="113">
        <v>1992</v>
      </c>
      <c r="E40" s="67" t="s">
        <v>82</v>
      </c>
      <c r="F40" s="135"/>
      <c r="G40" s="337" t="s">
        <v>329</v>
      </c>
      <c r="H40" s="338"/>
      <c r="I40" s="297" t="s">
        <v>330</v>
      </c>
      <c r="J40" s="68" t="s">
        <v>8</v>
      </c>
    </row>
    <row r="41" spans="1:10" s="5" customFormat="1" ht="39.75" customHeight="1">
      <c r="A41" s="64">
        <v>9</v>
      </c>
      <c r="B41" s="108">
        <v>34</v>
      </c>
      <c r="C41" s="132" t="s">
        <v>260</v>
      </c>
      <c r="D41" s="113">
        <v>1984</v>
      </c>
      <c r="E41" s="67" t="s">
        <v>82</v>
      </c>
      <c r="F41" s="135"/>
      <c r="G41" s="337" t="s">
        <v>256</v>
      </c>
      <c r="H41" s="338"/>
      <c r="I41" s="297" t="s">
        <v>331</v>
      </c>
      <c r="J41" s="68" t="s">
        <v>255</v>
      </c>
    </row>
    <row r="42" spans="1:10" s="5" customFormat="1" ht="39.75" customHeight="1">
      <c r="A42" s="64">
        <v>10</v>
      </c>
      <c r="B42" s="108">
        <v>77</v>
      </c>
      <c r="C42" s="132" t="s">
        <v>333</v>
      </c>
      <c r="D42" s="113">
        <v>1971</v>
      </c>
      <c r="E42" s="67" t="s">
        <v>86</v>
      </c>
      <c r="F42" s="135"/>
      <c r="G42" s="337" t="s">
        <v>334</v>
      </c>
      <c r="H42" s="338"/>
      <c r="I42" s="297" t="s">
        <v>335</v>
      </c>
      <c r="J42" s="161" t="s">
        <v>336</v>
      </c>
    </row>
    <row r="43" spans="1:10" s="5" customFormat="1" ht="39.75" customHeight="1">
      <c r="A43" s="64">
        <v>11</v>
      </c>
      <c r="B43" s="108">
        <v>15</v>
      </c>
      <c r="C43" s="132" t="s">
        <v>322</v>
      </c>
      <c r="D43" s="113">
        <v>2001</v>
      </c>
      <c r="E43" s="67" t="s">
        <v>84</v>
      </c>
      <c r="F43" s="135"/>
      <c r="G43" s="337" t="s">
        <v>323</v>
      </c>
      <c r="H43" s="338"/>
      <c r="I43" s="297" t="s">
        <v>324</v>
      </c>
      <c r="J43" s="68" t="s">
        <v>325</v>
      </c>
    </row>
    <row r="44" spans="1:10" s="5" customFormat="1" ht="39.75" customHeight="1">
      <c r="A44" s="64">
        <v>12</v>
      </c>
      <c r="B44" s="108">
        <v>4</v>
      </c>
      <c r="C44" s="132" t="s">
        <v>319</v>
      </c>
      <c r="D44" s="113">
        <v>1989</v>
      </c>
      <c r="E44" s="67" t="s">
        <v>81</v>
      </c>
      <c r="F44" s="135"/>
      <c r="G44" s="337" t="s">
        <v>320</v>
      </c>
      <c r="H44" s="338" t="s">
        <v>321</v>
      </c>
      <c r="I44" s="297" t="s">
        <v>318</v>
      </c>
      <c r="J44" s="68" t="s">
        <v>97</v>
      </c>
    </row>
    <row r="45" spans="1:10" s="5" customFormat="1" ht="39.75" customHeight="1">
      <c r="A45" s="64">
        <v>13</v>
      </c>
      <c r="B45" s="108">
        <v>7</v>
      </c>
      <c r="C45" s="132" t="s">
        <v>248</v>
      </c>
      <c r="D45" s="113">
        <v>1982</v>
      </c>
      <c r="E45" s="67" t="s">
        <v>81</v>
      </c>
      <c r="F45" s="135"/>
      <c r="G45" s="337" t="s">
        <v>249</v>
      </c>
      <c r="H45" s="338"/>
      <c r="I45" s="297" t="s">
        <v>297</v>
      </c>
      <c r="J45" s="68" t="s">
        <v>8</v>
      </c>
    </row>
    <row r="46" spans="1:10" s="5" customFormat="1" ht="39.75" customHeight="1" thickBot="1">
      <c r="A46" s="64">
        <v>14</v>
      </c>
      <c r="B46" s="108">
        <v>72</v>
      </c>
      <c r="C46" s="132" t="s">
        <v>413</v>
      </c>
      <c r="D46" s="113">
        <v>1962</v>
      </c>
      <c r="E46" s="67" t="s">
        <v>7</v>
      </c>
      <c r="F46" s="135"/>
      <c r="G46" s="337" t="s">
        <v>145</v>
      </c>
      <c r="H46" s="338"/>
      <c r="I46" s="297" t="s">
        <v>337</v>
      </c>
      <c r="J46" s="68" t="s">
        <v>101</v>
      </c>
    </row>
    <row r="47" spans="1:10" s="5" customFormat="1" ht="30" customHeight="1" thickBot="1">
      <c r="A47" s="611" t="s">
        <v>41</v>
      </c>
      <c r="B47" s="636"/>
      <c r="C47" s="636"/>
      <c r="D47" s="636"/>
      <c r="E47" s="636"/>
      <c r="F47" s="636"/>
      <c r="G47" s="636"/>
      <c r="H47" s="636"/>
      <c r="I47" s="621">
        <v>0.5277777777777778</v>
      </c>
      <c r="J47" s="648"/>
    </row>
    <row r="48" spans="1:10" s="5" customFormat="1" ht="22.5" customHeight="1" thickBot="1">
      <c r="A48" s="603" t="s">
        <v>27</v>
      </c>
      <c r="B48" s="637"/>
      <c r="C48" s="226" t="s">
        <v>28</v>
      </c>
      <c r="D48" s="649" t="s">
        <v>29</v>
      </c>
      <c r="E48" s="650"/>
      <c r="F48" s="651"/>
      <c r="G48" s="619" t="s">
        <v>30</v>
      </c>
      <c r="H48" s="652"/>
      <c r="I48" s="649" t="s">
        <v>33</v>
      </c>
      <c r="J48" s="651"/>
    </row>
    <row r="49" spans="1:10" s="5" customFormat="1" ht="45" customHeight="1" thickBot="1">
      <c r="A49" s="606" t="s">
        <v>42</v>
      </c>
      <c r="B49" s="616"/>
      <c r="C49" s="40" t="s">
        <v>40</v>
      </c>
      <c r="D49" s="643" t="s">
        <v>31</v>
      </c>
      <c r="E49" s="644"/>
      <c r="F49" s="645"/>
      <c r="G49" s="625" t="s">
        <v>115</v>
      </c>
      <c r="H49" s="663"/>
      <c r="I49" s="646" t="s">
        <v>117</v>
      </c>
      <c r="J49" s="647"/>
    </row>
    <row r="50" spans="1:10" s="5" customFormat="1" ht="28.5" customHeight="1">
      <c r="A50" s="64">
        <v>1</v>
      </c>
      <c r="B50" s="108">
        <v>68</v>
      </c>
      <c r="C50" s="132" t="s">
        <v>186</v>
      </c>
      <c r="D50" s="113">
        <v>1989</v>
      </c>
      <c r="E50" s="67"/>
      <c r="F50" s="135"/>
      <c r="G50" s="337" t="s">
        <v>146</v>
      </c>
      <c r="H50" s="338" t="s">
        <v>147</v>
      </c>
      <c r="I50" s="297" t="s">
        <v>89</v>
      </c>
      <c r="J50" s="161" t="s">
        <v>90</v>
      </c>
    </row>
    <row r="51" spans="1:10" s="5" customFormat="1" ht="28.5" customHeight="1">
      <c r="A51" s="64">
        <v>2</v>
      </c>
      <c r="B51" s="108">
        <v>37</v>
      </c>
      <c r="C51" s="132" t="s">
        <v>139</v>
      </c>
      <c r="D51" s="113"/>
      <c r="E51" s="67" t="s">
        <v>7</v>
      </c>
      <c r="F51" s="135"/>
      <c r="G51" s="337" t="s">
        <v>314</v>
      </c>
      <c r="H51" s="338"/>
      <c r="I51" s="297" t="s">
        <v>306</v>
      </c>
      <c r="J51" s="161" t="s">
        <v>128</v>
      </c>
    </row>
    <row r="52" spans="1:10" s="5" customFormat="1" ht="28.5" customHeight="1">
      <c r="A52" s="64">
        <v>3</v>
      </c>
      <c r="B52" s="108">
        <v>17</v>
      </c>
      <c r="C52" s="132" t="s">
        <v>251</v>
      </c>
      <c r="D52" s="113">
        <v>2001</v>
      </c>
      <c r="E52" s="67" t="s">
        <v>84</v>
      </c>
      <c r="F52" s="135"/>
      <c r="G52" s="337" t="s">
        <v>338</v>
      </c>
      <c r="H52" s="338"/>
      <c r="I52" s="297" t="s">
        <v>246</v>
      </c>
      <c r="J52" s="161" t="s">
        <v>247</v>
      </c>
    </row>
    <row r="53" spans="1:10" s="5" customFormat="1" ht="28.5" customHeight="1">
      <c r="A53" s="64">
        <v>4</v>
      </c>
      <c r="B53" s="108">
        <v>58</v>
      </c>
      <c r="C53" s="132" t="s">
        <v>134</v>
      </c>
      <c r="D53" s="113">
        <v>1967</v>
      </c>
      <c r="E53" s="67" t="s">
        <v>82</v>
      </c>
      <c r="F53" s="135"/>
      <c r="G53" s="337" t="s">
        <v>177</v>
      </c>
      <c r="H53" s="338"/>
      <c r="I53" s="297" t="s">
        <v>131</v>
      </c>
      <c r="J53" s="161" t="s">
        <v>8</v>
      </c>
    </row>
    <row r="54" spans="1:10" s="5" customFormat="1" ht="28.5" customHeight="1">
      <c r="A54" s="64">
        <v>5</v>
      </c>
      <c r="B54" s="108">
        <v>78</v>
      </c>
      <c r="C54" s="132" t="s">
        <v>333</v>
      </c>
      <c r="D54" s="113">
        <v>1971</v>
      </c>
      <c r="E54" s="67" t="s">
        <v>86</v>
      </c>
      <c r="F54" s="135"/>
      <c r="G54" s="337" t="s">
        <v>345</v>
      </c>
      <c r="H54" s="338"/>
      <c r="I54" s="297" t="s">
        <v>335</v>
      </c>
      <c r="J54" s="161" t="s">
        <v>336</v>
      </c>
    </row>
    <row r="55" spans="1:10" s="5" customFormat="1" ht="28.5" customHeight="1">
      <c r="A55" s="64">
        <v>6</v>
      </c>
      <c r="B55" s="108">
        <v>24</v>
      </c>
      <c r="C55" s="132" t="s">
        <v>328</v>
      </c>
      <c r="D55" s="113">
        <v>1992</v>
      </c>
      <c r="E55" s="67" t="s">
        <v>82</v>
      </c>
      <c r="F55" s="135"/>
      <c r="G55" s="337" t="s">
        <v>339</v>
      </c>
      <c r="H55" s="338"/>
      <c r="I55" s="297" t="s">
        <v>330</v>
      </c>
      <c r="J55" s="161" t="s">
        <v>8</v>
      </c>
    </row>
    <row r="56" spans="1:10" s="5" customFormat="1" ht="28.5" customHeight="1">
      <c r="A56" s="64">
        <v>7</v>
      </c>
      <c r="B56" s="108">
        <v>36</v>
      </c>
      <c r="C56" s="132" t="s">
        <v>258</v>
      </c>
      <c r="D56" s="113">
        <v>1995</v>
      </c>
      <c r="E56" s="67" t="s">
        <v>81</v>
      </c>
      <c r="F56" s="135"/>
      <c r="G56" s="337" t="s">
        <v>259</v>
      </c>
      <c r="H56" s="338"/>
      <c r="I56" s="297" t="s">
        <v>254</v>
      </c>
      <c r="J56" s="161" t="s">
        <v>260</v>
      </c>
    </row>
    <row r="57" spans="1:10" s="5" customFormat="1" ht="28.5" customHeight="1">
      <c r="A57" s="64">
        <v>8</v>
      </c>
      <c r="B57" s="108">
        <v>71</v>
      </c>
      <c r="C57" s="132" t="s">
        <v>342</v>
      </c>
      <c r="D57" s="113"/>
      <c r="E57" s="67" t="s">
        <v>84</v>
      </c>
      <c r="F57" s="135"/>
      <c r="G57" s="337" t="s">
        <v>102</v>
      </c>
      <c r="H57" s="338"/>
      <c r="I57" s="297" t="s">
        <v>83</v>
      </c>
      <c r="J57" s="161" t="s">
        <v>87</v>
      </c>
    </row>
    <row r="58" spans="1:10" s="5" customFormat="1" ht="28.5" customHeight="1">
      <c r="A58" s="64">
        <v>9</v>
      </c>
      <c r="B58" s="108">
        <v>92</v>
      </c>
      <c r="C58" s="132" t="s">
        <v>87</v>
      </c>
      <c r="D58" s="113"/>
      <c r="E58" s="67"/>
      <c r="F58" s="135"/>
      <c r="G58" s="337" t="s">
        <v>418</v>
      </c>
      <c r="H58" s="338"/>
      <c r="I58" s="297" t="s">
        <v>83</v>
      </c>
      <c r="J58" s="161" t="s">
        <v>8</v>
      </c>
    </row>
    <row r="59" spans="1:10" s="5" customFormat="1" ht="28.5" customHeight="1">
      <c r="A59" s="64">
        <v>10</v>
      </c>
      <c r="B59" s="108">
        <v>74</v>
      </c>
      <c r="C59" s="132" t="s">
        <v>343</v>
      </c>
      <c r="D59" s="113">
        <v>1999</v>
      </c>
      <c r="E59" s="67" t="s">
        <v>84</v>
      </c>
      <c r="F59" s="135"/>
      <c r="G59" s="337" t="s">
        <v>344</v>
      </c>
      <c r="H59" s="338"/>
      <c r="I59" s="297" t="s">
        <v>337</v>
      </c>
      <c r="J59" s="161" t="s">
        <v>101</v>
      </c>
    </row>
    <row r="60" spans="1:10" s="5" customFormat="1" ht="28.5" customHeight="1">
      <c r="A60" s="64">
        <v>11</v>
      </c>
      <c r="B60" s="108">
        <v>61</v>
      </c>
      <c r="C60" s="132" t="s">
        <v>141</v>
      </c>
      <c r="D60" s="113">
        <v>1991</v>
      </c>
      <c r="E60" s="67" t="s">
        <v>77</v>
      </c>
      <c r="F60" s="135"/>
      <c r="G60" s="337" t="s">
        <v>142</v>
      </c>
      <c r="H60" s="338"/>
      <c r="I60" s="297" t="s">
        <v>131</v>
      </c>
      <c r="J60" s="161" t="s">
        <v>132</v>
      </c>
    </row>
    <row r="61" spans="1:10" s="5" customFormat="1" ht="28.5" customHeight="1">
      <c r="A61" s="64">
        <v>12</v>
      </c>
      <c r="B61" s="108">
        <v>62</v>
      </c>
      <c r="C61" s="132" t="s">
        <v>143</v>
      </c>
      <c r="D61" s="113">
        <v>1992</v>
      </c>
      <c r="E61" s="67" t="s">
        <v>77</v>
      </c>
      <c r="F61" s="135"/>
      <c r="G61" s="337" t="s">
        <v>144</v>
      </c>
      <c r="H61" s="338"/>
      <c r="I61" s="297" t="s">
        <v>131</v>
      </c>
      <c r="J61" s="161" t="s">
        <v>132</v>
      </c>
    </row>
    <row r="62" spans="1:10" s="5" customFormat="1" ht="28.5" customHeight="1">
      <c r="A62" s="64">
        <v>13</v>
      </c>
      <c r="B62" s="108">
        <v>81</v>
      </c>
      <c r="C62" s="132" t="s">
        <v>414</v>
      </c>
      <c r="D62" s="113"/>
      <c r="E62" s="67" t="s">
        <v>7</v>
      </c>
      <c r="F62" s="135"/>
      <c r="G62" s="337" t="s">
        <v>346</v>
      </c>
      <c r="H62" s="338"/>
      <c r="I62" s="297" t="s">
        <v>335</v>
      </c>
      <c r="J62" s="161" t="s">
        <v>347</v>
      </c>
    </row>
    <row r="63" spans="1:10" s="5" customFormat="1" ht="28.5" customHeight="1">
      <c r="A63" s="64">
        <v>14</v>
      </c>
      <c r="B63" s="108">
        <v>16</v>
      </c>
      <c r="C63" s="132" t="s">
        <v>326</v>
      </c>
      <c r="D63" s="113">
        <v>1993</v>
      </c>
      <c r="E63" s="67" t="s">
        <v>81</v>
      </c>
      <c r="F63" s="135"/>
      <c r="G63" s="337" t="s">
        <v>257</v>
      </c>
      <c r="H63" s="338"/>
      <c r="I63" s="297" t="s">
        <v>246</v>
      </c>
      <c r="J63" s="161" t="s">
        <v>327</v>
      </c>
    </row>
    <row r="64" spans="1:10" s="5" customFormat="1" ht="28.5" customHeight="1">
      <c r="A64" s="64">
        <v>15</v>
      </c>
      <c r="B64" s="108">
        <v>46</v>
      </c>
      <c r="C64" s="132" t="s">
        <v>129</v>
      </c>
      <c r="D64" s="113"/>
      <c r="E64" s="67" t="s">
        <v>84</v>
      </c>
      <c r="F64" s="135"/>
      <c r="G64" s="337" t="s">
        <v>313</v>
      </c>
      <c r="H64" s="338"/>
      <c r="I64" s="297" t="s">
        <v>306</v>
      </c>
      <c r="J64" s="68" t="s">
        <v>128</v>
      </c>
    </row>
    <row r="65" spans="1:10" s="5" customFormat="1" ht="28.5" customHeight="1">
      <c r="A65" s="64">
        <v>16</v>
      </c>
      <c r="B65" s="108">
        <v>42</v>
      </c>
      <c r="C65" s="132" t="s">
        <v>341</v>
      </c>
      <c r="D65" s="113"/>
      <c r="E65" s="67" t="s">
        <v>77</v>
      </c>
      <c r="F65" s="135"/>
      <c r="G65" s="337" t="s">
        <v>261</v>
      </c>
      <c r="H65" s="338"/>
      <c r="I65" s="297" t="s">
        <v>306</v>
      </c>
      <c r="J65" s="68" t="s">
        <v>128</v>
      </c>
    </row>
    <row r="66" spans="1:10" s="5" customFormat="1" ht="28.5" customHeight="1">
      <c r="A66" s="64">
        <v>17</v>
      </c>
      <c r="B66" s="108">
        <v>70</v>
      </c>
      <c r="C66" s="132" t="s">
        <v>186</v>
      </c>
      <c r="D66" s="113">
        <v>1989</v>
      </c>
      <c r="E66" s="67"/>
      <c r="F66" s="135"/>
      <c r="G66" s="337" t="s">
        <v>155</v>
      </c>
      <c r="H66" s="338" t="s">
        <v>156</v>
      </c>
      <c r="I66" s="297" t="s">
        <v>89</v>
      </c>
      <c r="J66" s="161" t="s">
        <v>90</v>
      </c>
    </row>
    <row r="67" spans="1:10" s="5" customFormat="1" ht="28.5" customHeight="1" thickBot="1">
      <c r="A67" s="64">
        <v>18</v>
      </c>
      <c r="B67" s="108">
        <v>38</v>
      </c>
      <c r="C67" s="132" t="s">
        <v>139</v>
      </c>
      <c r="D67" s="113"/>
      <c r="E67" s="67" t="s">
        <v>7</v>
      </c>
      <c r="F67" s="135"/>
      <c r="G67" s="337" t="s">
        <v>102</v>
      </c>
      <c r="H67" s="338"/>
      <c r="I67" s="436" t="s">
        <v>306</v>
      </c>
      <c r="J67" s="68" t="s">
        <v>128</v>
      </c>
    </row>
    <row r="68" spans="1:10" s="5" customFormat="1" ht="35.25" customHeight="1" thickBot="1">
      <c r="A68" s="623" t="s">
        <v>158</v>
      </c>
      <c r="B68" s="624"/>
      <c r="C68" s="624"/>
      <c r="D68" s="624"/>
      <c r="E68" s="624"/>
      <c r="F68" s="624"/>
      <c r="G68" s="624"/>
      <c r="H68" s="638"/>
      <c r="I68" s="639">
        <v>0.5902777777777778</v>
      </c>
      <c r="J68" s="640"/>
    </row>
    <row r="69" spans="1:10" s="5" customFormat="1" ht="41.25" customHeight="1" thickBot="1">
      <c r="A69" s="611" t="s">
        <v>44</v>
      </c>
      <c r="B69" s="612"/>
      <c r="C69" s="612"/>
      <c r="D69" s="612"/>
      <c r="E69" s="612"/>
      <c r="F69" s="612"/>
      <c r="G69" s="612"/>
      <c r="H69" s="613"/>
      <c r="I69" s="621">
        <v>0.611111111111111</v>
      </c>
      <c r="J69" s="622"/>
    </row>
    <row r="70" spans="1:10" s="5" customFormat="1" ht="28.5" customHeight="1" thickBot="1">
      <c r="A70" s="617" t="s">
        <v>27</v>
      </c>
      <c r="B70" s="618"/>
      <c r="C70" s="60" t="s">
        <v>28</v>
      </c>
      <c r="D70" s="626" t="s">
        <v>29</v>
      </c>
      <c r="E70" s="627"/>
      <c r="F70" s="634"/>
      <c r="G70" s="619" t="s">
        <v>30</v>
      </c>
      <c r="H70" s="635"/>
      <c r="I70" s="626" t="s">
        <v>33</v>
      </c>
      <c r="J70" s="628"/>
    </row>
    <row r="71" spans="1:10" s="5" customFormat="1" ht="47.25" customHeight="1" thickBot="1">
      <c r="A71" s="614" t="s">
        <v>45</v>
      </c>
      <c r="B71" s="615"/>
      <c r="C71" s="40" t="s">
        <v>43</v>
      </c>
      <c r="D71" s="614" t="s">
        <v>118</v>
      </c>
      <c r="E71" s="629"/>
      <c r="F71" s="630"/>
      <c r="G71" s="609" t="s">
        <v>120</v>
      </c>
      <c r="H71" s="632"/>
      <c r="I71" s="631" t="s">
        <v>119</v>
      </c>
      <c r="J71" s="602"/>
    </row>
    <row r="72" spans="1:10" s="5" customFormat="1" ht="28.5" customHeight="1">
      <c r="A72" s="64">
        <v>0</v>
      </c>
      <c r="B72" s="108">
        <v>92</v>
      </c>
      <c r="C72" s="132" t="s">
        <v>87</v>
      </c>
      <c r="D72" s="113"/>
      <c r="E72" s="67"/>
      <c r="F72" s="135"/>
      <c r="G72" s="337" t="s">
        <v>418</v>
      </c>
      <c r="H72" s="338"/>
      <c r="I72" s="297" t="s">
        <v>83</v>
      </c>
      <c r="J72" s="161" t="s">
        <v>8</v>
      </c>
    </row>
    <row r="73" spans="1:10" s="5" customFormat="1" ht="28.5" customHeight="1">
      <c r="A73" s="64">
        <v>1</v>
      </c>
      <c r="B73" s="108">
        <v>31</v>
      </c>
      <c r="C73" s="132" t="s">
        <v>260</v>
      </c>
      <c r="D73" s="113">
        <v>1984</v>
      </c>
      <c r="E73" s="67" t="s">
        <v>82</v>
      </c>
      <c r="F73" s="135"/>
      <c r="G73" s="296" t="s">
        <v>253</v>
      </c>
      <c r="H73" s="338"/>
      <c r="I73" s="297" t="s">
        <v>340</v>
      </c>
      <c r="J73" s="161" t="s">
        <v>255</v>
      </c>
    </row>
    <row r="74" spans="1:10" s="5" customFormat="1" ht="29.25" customHeight="1">
      <c r="A74" s="64">
        <v>2</v>
      </c>
      <c r="B74" s="108">
        <v>35</v>
      </c>
      <c r="C74" s="132" t="s">
        <v>258</v>
      </c>
      <c r="D74" s="113">
        <v>1995</v>
      </c>
      <c r="E74" s="67" t="s">
        <v>81</v>
      </c>
      <c r="F74" s="135"/>
      <c r="G74" s="337" t="s">
        <v>262</v>
      </c>
      <c r="H74" s="338"/>
      <c r="I74" s="297" t="s">
        <v>254</v>
      </c>
      <c r="J74" s="161" t="s">
        <v>260</v>
      </c>
    </row>
    <row r="75" spans="1:10" s="5" customFormat="1" ht="29.25" customHeight="1">
      <c r="A75" s="64">
        <v>3</v>
      </c>
      <c r="B75" s="108">
        <v>47</v>
      </c>
      <c r="C75" s="132" t="s">
        <v>273</v>
      </c>
      <c r="D75" s="113">
        <v>1993</v>
      </c>
      <c r="E75" s="67" t="s">
        <v>81</v>
      </c>
      <c r="F75" s="135"/>
      <c r="G75" s="337" t="s">
        <v>263</v>
      </c>
      <c r="H75" s="338"/>
      <c r="I75" s="297" t="s">
        <v>264</v>
      </c>
      <c r="J75" s="161" t="s">
        <v>265</v>
      </c>
    </row>
    <row r="76" spans="1:10" s="5" customFormat="1" ht="29.25" customHeight="1">
      <c r="A76" s="64">
        <v>4</v>
      </c>
      <c r="B76" s="108">
        <v>17</v>
      </c>
      <c r="C76" s="132" t="s">
        <v>244</v>
      </c>
      <c r="D76" s="113">
        <v>2001</v>
      </c>
      <c r="E76" s="67" t="s">
        <v>84</v>
      </c>
      <c r="F76" s="135"/>
      <c r="G76" s="337" t="s">
        <v>338</v>
      </c>
      <c r="H76" s="338"/>
      <c r="I76" s="297" t="s">
        <v>246</v>
      </c>
      <c r="J76" s="161" t="s">
        <v>247</v>
      </c>
    </row>
    <row r="77" spans="1:10" s="5" customFormat="1" ht="29.25" customHeight="1">
      <c r="A77" s="64">
        <v>5</v>
      </c>
      <c r="B77" s="108">
        <v>39</v>
      </c>
      <c r="C77" s="132" t="s">
        <v>128</v>
      </c>
      <c r="D77" s="113"/>
      <c r="E77" s="67" t="s">
        <v>81</v>
      </c>
      <c r="F77" s="135"/>
      <c r="G77" s="337" t="s">
        <v>148</v>
      </c>
      <c r="H77" s="338"/>
      <c r="I77" s="297" t="s">
        <v>306</v>
      </c>
      <c r="J77" s="161" t="s">
        <v>8</v>
      </c>
    </row>
    <row r="78" spans="1:10" s="5" customFormat="1" ht="29.25" customHeight="1">
      <c r="A78" s="64">
        <v>6</v>
      </c>
      <c r="B78" s="108">
        <v>5</v>
      </c>
      <c r="C78" s="132" t="s">
        <v>267</v>
      </c>
      <c r="D78" s="113">
        <v>1982</v>
      </c>
      <c r="E78" s="67" t="s">
        <v>81</v>
      </c>
      <c r="F78" s="135"/>
      <c r="G78" s="337" t="s">
        <v>360</v>
      </c>
      <c r="H78" s="338"/>
      <c r="I78" s="297" t="s">
        <v>297</v>
      </c>
      <c r="J78" s="161" t="s">
        <v>8</v>
      </c>
    </row>
    <row r="79" spans="1:10" s="5" customFormat="1" ht="29.25" customHeight="1">
      <c r="A79" s="64">
        <v>7</v>
      </c>
      <c r="B79" s="108">
        <v>1</v>
      </c>
      <c r="C79" s="132" t="s">
        <v>359</v>
      </c>
      <c r="D79" s="113">
        <v>1976</v>
      </c>
      <c r="E79" s="67" t="s">
        <v>81</v>
      </c>
      <c r="F79" s="135"/>
      <c r="G79" s="337" t="s">
        <v>348</v>
      </c>
      <c r="H79" s="338" t="s">
        <v>349</v>
      </c>
      <c r="I79" s="297" t="s">
        <v>318</v>
      </c>
      <c r="J79" s="161" t="s">
        <v>97</v>
      </c>
    </row>
    <row r="80" spans="1:10" s="5" customFormat="1" ht="29.25" customHeight="1">
      <c r="A80" s="64">
        <v>8</v>
      </c>
      <c r="B80" s="108">
        <v>23</v>
      </c>
      <c r="C80" s="132" t="s">
        <v>357</v>
      </c>
      <c r="D80" s="113">
        <v>1992</v>
      </c>
      <c r="E80" s="67" t="s">
        <v>82</v>
      </c>
      <c r="F80" s="135"/>
      <c r="G80" s="281" t="s">
        <v>352</v>
      </c>
      <c r="H80" s="338"/>
      <c r="I80" s="297" t="s">
        <v>330</v>
      </c>
      <c r="J80" s="161" t="s">
        <v>8</v>
      </c>
    </row>
    <row r="81" spans="1:10" s="5" customFormat="1" ht="29.25" customHeight="1">
      <c r="A81" s="64">
        <v>9</v>
      </c>
      <c r="B81" s="108">
        <v>53</v>
      </c>
      <c r="C81" s="132" t="s">
        <v>356</v>
      </c>
      <c r="D81" s="113">
        <v>1979</v>
      </c>
      <c r="E81" s="67"/>
      <c r="F81" s="135"/>
      <c r="G81" s="337" t="s">
        <v>354</v>
      </c>
      <c r="H81" s="338"/>
      <c r="I81" s="297" t="s">
        <v>355</v>
      </c>
      <c r="J81" s="161" t="s">
        <v>8</v>
      </c>
    </row>
    <row r="82" spans="1:10" s="5" customFormat="1" ht="29.25" customHeight="1">
      <c r="A82" s="64">
        <v>10</v>
      </c>
      <c r="B82" s="108">
        <v>57</v>
      </c>
      <c r="C82" s="132" t="s">
        <v>268</v>
      </c>
      <c r="D82" s="113">
        <v>1967</v>
      </c>
      <c r="E82" s="67" t="s">
        <v>82</v>
      </c>
      <c r="F82" s="135"/>
      <c r="G82" s="337" t="s">
        <v>149</v>
      </c>
      <c r="H82" s="338"/>
      <c r="I82" s="297" t="s">
        <v>131</v>
      </c>
      <c r="J82" s="161" t="s">
        <v>8</v>
      </c>
    </row>
    <row r="83" spans="1:10" s="5" customFormat="1" ht="29.25" customHeight="1">
      <c r="A83" s="64">
        <v>11</v>
      </c>
      <c r="B83" s="108">
        <v>8</v>
      </c>
      <c r="C83" s="132" t="s">
        <v>269</v>
      </c>
      <c r="D83" s="113">
        <v>1989</v>
      </c>
      <c r="E83" s="67" t="s">
        <v>77</v>
      </c>
      <c r="F83" s="135"/>
      <c r="G83" s="337" t="s">
        <v>361</v>
      </c>
      <c r="H83" s="338"/>
      <c r="I83" s="297" t="s">
        <v>297</v>
      </c>
      <c r="J83" s="161" t="s">
        <v>248</v>
      </c>
    </row>
    <row r="84" spans="1:10" s="5" customFormat="1" ht="29.25" customHeight="1">
      <c r="A84" s="64">
        <v>12</v>
      </c>
      <c r="B84" s="108">
        <v>3</v>
      </c>
      <c r="C84" s="132" t="s">
        <v>358</v>
      </c>
      <c r="D84" s="113">
        <v>1989</v>
      </c>
      <c r="E84" s="67" t="s">
        <v>81</v>
      </c>
      <c r="F84" s="135"/>
      <c r="G84" s="337" t="s">
        <v>350</v>
      </c>
      <c r="H84" s="338" t="s">
        <v>351</v>
      </c>
      <c r="I84" s="297" t="s">
        <v>318</v>
      </c>
      <c r="J84" s="161" t="s">
        <v>97</v>
      </c>
    </row>
    <row r="85" spans="1:10" s="5" customFormat="1" ht="29.25" customHeight="1" thickBot="1">
      <c r="A85" s="64">
        <v>13</v>
      </c>
      <c r="B85" s="108">
        <v>48</v>
      </c>
      <c r="C85" s="132" t="s">
        <v>286</v>
      </c>
      <c r="D85" s="113">
        <v>1993</v>
      </c>
      <c r="E85" s="67" t="s">
        <v>81</v>
      </c>
      <c r="F85" s="135"/>
      <c r="G85" s="337" t="s">
        <v>266</v>
      </c>
      <c r="H85" s="338"/>
      <c r="I85" s="297" t="s">
        <v>264</v>
      </c>
      <c r="J85" s="161" t="s">
        <v>265</v>
      </c>
    </row>
    <row r="86" spans="1:10" s="5" customFormat="1" ht="33" customHeight="1" thickBot="1">
      <c r="A86" s="611" t="s">
        <v>47</v>
      </c>
      <c r="B86" s="612"/>
      <c r="C86" s="612"/>
      <c r="D86" s="612"/>
      <c r="E86" s="612"/>
      <c r="F86" s="612"/>
      <c r="G86" s="612"/>
      <c r="H86" s="613"/>
      <c r="I86" s="621">
        <v>0.638888888888889</v>
      </c>
      <c r="J86" s="622"/>
    </row>
    <row r="87" spans="1:10" s="5" customFormat="1" ht="28.5" customHeight="1" thickBot="1">
      <c r="A87" s="617" t="s">
        <v>27</v>
      </c>
      <c r="B87" s="618"/>
      <c r="C87" s="164" t="s">
        <v>28</v>
      </c>
      <c r="D87" s="626" t="s">
        <v>29</v>
      </c>
      <c r="E87" s="627"/>
      <c r="F87" s="628"/>
      <c r="G87" s="619" t="s">
        <v>30</v>
      </c>
      <c r="H87" s="620"/>
      <c r="I87" s="627" t="s">
        <v>33</v>
      </c>
      <c r="J87" s="628"/>
    </row>
    <row r="88" spans="1:10" s="5" customFormat="1" ht="43.5" customHeight="1" thickBot="1">
      <c r="A88" s="614" t="s">
        <v>48</v>
      </c>
      <c r="B88" s="615"/>
      <c r="C88" s="165" t="s">
        <v>68</v>
      </c>
      <c r="D88" s="606" t="s">
        <v>118</v>
      </c>
      <c r="E88" s="607"/>
      <c r="F88" s="616"/>
      <c r="G88" s="609" t="s">
        <v>125</v>
      </c>
      <c r="H88" s="610"/>
      <c r="I88" s="601" t="s">
        <v>121</v>
      </c>
      <c r="J88" s="602"/>
    </row>
    <row r="89" spans="1:10" s="5" customFormat="1" ht="28.5" customHeight="1">
      <c r="A89" s="64">
        <v>1</v>
      </c>
      <c r="B89" s="108">
        <v>26</v>
      </c>
      <c r="C89" s="132" t="s">
        <v>386</v>
      </c>
      <c r="D89" s="113">
        <v>1992</v>
      </c>
      <c r="E89" s="67" t="s">
        <v>82</v>
      </c>
      <c r="F89" s="135"/>
      <c r="G89" s="295" t="s">
        <v>378</v>
      </c>
      <c r="H89" s="338"/>
      <c r="I89" s="297" t="s">
        <v>330</v>
      </c>
      <c r="J89" s="161" t="s">
        <v>8</v>
      </c>
    </row>
    <row r="90" spans="1:10" s="5" customFormat="1" ht="28.5" customHeight="1">
      <c r="A90" s="64">
        <v>2</v>
      </c>
      <c r="B90" s="108">
        <v>13</v>
      </c>
      <c r="C90" s="132" t="s">
        <v>383</v>
      </c>
      <c r="D90" s="113">
        <v>1981</v>
      </c>
      <c r="E90" s="67" t="s">
        <v>82</v>
      </c>
      <c r="F90" s="135"/>
      <c r="G90" s="337" t="s">
        <v>391</v>
      </c>
      <c r="H90" s="338" t="s">
        <v>373</v>
      </c>
      <c r="I90" s="297" t="s">
        <v>305</v>
      </c>
      <c r="J90" s="161" t="s">
        <v>364</v>
      </c>
    </row>
    <row r="91" spans="1:10" s="5" customFormat="1" ht="28.5" customHeight="1">
      <c r="A91" s="64">
        <v>3</v>
      </c>
      <c r="B91" s="108">
        <v>54</v>
      </c>
      <c r="C91" s="132" t="s">
        <v>387</v>
      </c>
      <c r="D91" s="113">
        <v>1979</v>
      </c>
      <c r="E91" s="67"/>
      <c r="F91" s="135"/>
      <c r="G91" s="337" t="s">
        <v>381</v>
      </c>
      <c r="H91" s="338"/>
      <c r="I91" s="297" t="s">
        <v>355</v>
      </c>
      <c r="J91" s="161" t="s">
        <v>8</v>
      </c>
    </row>
    <row r="92" spans="1:10" s="5" customFormat="1" ht="28.5" customHeight="1">
      <c r="A92" s="64">
        <v>4</v>
      </c>
      <c r="B92" s="108">
        <v>90</v>
      </c>
      <c r="C92" s="132" t="s">
        <v>415</v>
      </c>
      <c r="D92" s="113"/>
      <c r="E92" s="67" t="s">
        <v>7</v>
      </c>
      <c r="F92" s="135"/>
      <c r="G92" s="282" t="s">
        <v>419</v>
      </c>
      <c r="H92" s="445"/>
      <c r="I92" s="338" t="s">
        <v>83</v>
      </c>
      <c r="J92" s="297" t="s">
        <v>87</v>
      </c>
    </row>
    <row r="93" spans="1:10" s="5" customFormat="1" ht="28.5" customHeight="1">
      <c r="A93" s="64">
        <v>5</v>
      </c>
      <c r="B93" s="108">
        <v>91</v>
      </c>
      <c r="C93" s="132" t="s">
        <v>416</v>
      </c>
      <c r="D93" s="113"/>
      <c r="E93" s="67" t="s">
        <v>7</v>
      </c>
      <c r="F93" s="135"/>
      <c r="G93" s="282" t="s">
        <v>417</v>
      </c>
      <c r="H93" s="446"/>
      <c r="I93" s="338" t="s">
        <v>83</v>
      </c>
      <c r="J93" s="297" t="s">
        <v>87</v>
      </c>
    </row>
    <row r="94" spans="1:10" s="5" customFormat="1" ht="28.5" customHeight="1">
      <c r="A94" s="64">
        <v>6</v>
      </c>
      <c r="B94" s="108">
        <v>32</v>
      </c>
      <c r="C94" s="132" t="s">
        <v>260</v>
      </c>
      <c r="D94" s="113">
        <v>1984</v>
      </c>
      <c r="E94" s="67" t="s">
        <v>82</v>
      </c>
      <c r="F94" s="135"/>
      <c r="G94" s="337" t="s">
        <v>270</v>
      </c>
      <c r="H94" s="338"/>
      <c r="I94" s="297" t="s">
        <v>340</v>
      </c>
      <c r="J94" s="161" t="s">
        <v>255</v>
      </c>
    </row>
    <row r="95" spans="1:10" s="5" customFormat="1" ht="28.5" customHeight="1">
      <c r="A95" s="64">
        <v>7</v>
      </c>
      <c r="B95" s="108">
        <v>69</v>
      </c>
      <c r="C95" s="132" t="s">
        <v>186</v>
      </c>
      <c r="D95" s="113">
        <v>1989</v>
      </c>
      <c r="E95" s="67"/>
      <c r="F95" s="135"/>
      <c r="G95" s="337" t="s">
        <v>194</v>
      </c>
      <c r="H95" s="338" t="s">
        <v>195</v>
      </c>
      <c r="I95" s="297" t="s">
        <v>89</v>
      </c>
      <c r="J95" s="161" t="s">
        <v>90</v>
      </c>
    </row>
    <row r="96" spans="1:10" s="5" customFormat="1" ht="28.5" customHeight="1">
      <c r="A96" s="64">
        <v>8</v>
      </c>
      <c r="B96" s="108">
        <v>75</v>
      </c>
      <c r="C96" s="132" t="s">
        <v>369</v>
      </c>
      <c r="D96" s="113">
        <v>1992</v>
      </c>
      <c r="E96" s="67" t="s">
        <v>81</v>
      </c>
      <c r="F96" s="135"/>
      <c r="G96" s="337" t="s">
        <v>370</v>
      </c>
      <c r="H96" s="338"/>
      <c r="I96" s="297" t="s">
        <v>337</v>
      </c>
      <c r="J96" s="161" t="s">
        <v>101</v>
      </c>
    </row>
    <row r="97" spans="1:10" s="5" customFormat="1" ht="28.5" customHeight="1">
      <c r="A97" s="64">
        <v>9</v>
      </c>
      <c r="B97" s="108">
        <v>41</v>
      </c>
      <c r="C97" s="132" t="s">
        <v>365</v>
      </c>
      <c r="D97" s="113"/>
      <c r="E97" s="67" t="s">
        <v>77</v>
      </c>
      <c r="F97" s="135"/>
      <c r="G97" s="337" t="s">
        <v>366</v>
      </c>
      <c r="H97" s="338"/>
      <c r="I97" s="297" t="s">
        <v>306</v>
      </c>
      <c r="J97" s="161" t="s">
        <v>128</v>
      </c>
    </row>
    <row r="98" spans="1:10" s="5" customFormat="1" ht="28.5" customHeight="1">
      <c r="A98" s="64">
        <v>10</v>
      </c>
      <c r="B98" s="108">
        <v>43</v>
      </c>
      <c r="C98" s="132" t="s">
        <v>341</v>
      </c>
      <c r="D98" s="113"/>
      <c r="E98" s="67" t="s">
        <v>77</v>
      </c>
      <c r="F98" s="135"/>
      <c r="G98" s="337" t="s">
        <v>151</v>
      </c>
      <c r="H98" s="338"/>
      <c r="I98" s="297" t="s">
        <v>306</v>
      </c>
      <c r="J98" s="161" t="s">
        <v>128</v>
      </c>
    </row>
    <row r="99" spans="1:10" s="5" customFormat="1" ht="28.5" customHeight="1">
      <c r="A99" s="64">
        <v>11</v>
      </c>
      <c r="B99" s="108">
        <v>22</v>
      </c>
      <c r="C99" s="132" t="s">
        <v>385</v>
      </c>
      <c r="D99" s="113">
        <v>1992</v>
      </c>
      <c r="E99" s="67" t="s">
        <v>82</v>
      </c>
      <c r="F99" s="135"/>
      <c r="G99" s="337" t="s">
        <v>377</v>
      </c>
      <c r="H99" s="338"/>
      <c r="I99" s="297" t="s">
        <v>330</v>
      </c>
      <c r="J99" s="161" t="s">
        <v>8</v>
      </c>
    </row>
    <row r="100" spans="1:10" s="5" customFormat="1" ht="28.5" customHeight="1">
      <c r="A100" s="64">
        <v>12</v>
      </c>
      <c r="B100" s="108">
        <v>14</v>
      </c>
      <c r="C100" s="132" t="s">
        <v>383</v>
      </c>
      <c r="D100" s="113">
        <v>1981</v>
      </c>
      <c r="E100" s="67" t="s">
        <v>82</v>
      </c>
      <c r="F100" s="135"/>
      <c r="G100" s="337" t="s">
        <v>389</v>
      </c>
      <c r="H100" s="338" t="s">
        <v>374</v>
      </c>
      <c r="I100" s="297" t="s">
        <v>305</v>
      </c>
      <c r="J100" s="161" t="s">
        <v>364</v>
      </c>
    </row>
    <row r="101" spans="1:10" s="5" customFormat="1" ht="28.5" customHeight="1">
      <c r="A101" s="64">
        <v>13</v>
      </c>
      <c r="B101" s="108">
        <v>82</v>
      </c>
      <c r="C101" s="132" t="s">
        <v>371</v>
      </c>
      <c r="D101" s="113">
        <v>1997</v>
      </c>
      <c r="E101" s="67" t="s">
        <v>77</v>
      </c>
      <c r="F101" s="135"/>
      <c r="G101" s="337" t="s">
        <v>372</v>
      </c>
      <c r="H101" s="338"/>
      <c r="I101" s="297" t="s">
        <v>335</v>
      </c>
      <c r="J101" s="161" t="s">
        <v>347</v>
      </c>
    </row>
    <row r="102" spans="1:10" s="5" customFormat="1" ht="28.5" customHeight="1">
      <c r="A102" s="64">
        <v>14</v>
      </c>
      <c r="B102" s="108">
        <v>19</v>
      </c>
      <c r="C102" s="132" t="s">
        <v>384</v>
      </c>
      <c r="D102" s="113"/>
      <c r="E102" s="67"/>
      <c r="F102" s="135"/>
      <c r="G102" s="337" t="s">
        <v>375</v>
      </c>
      <c r="H102" s="338"/>
      <c r="I102" s="297" t="s">
        <v>305</v>
      </c>
      <c r="J102" s="161" t="s">
        <v>376</v>
      </c>
    </row>
    <row r="103" spans="1:10" s="5" customFormat="1" ht="28.5" customHeight="1">
      <c r="A103" s="64">
        <v>15</v>
      </c>
      <c r="B103" s="108">
        <v>85</v>
      </c>
      <c r="C103" s="132" t="s">
        <v>388</v>
      </c>
      <c r="D103" s="113">
        <v>1958</v>
      </c>
      <c r="E103" s="67" t="s">
        <v>86</v>
      </c>
      <c r="F103" s="135"/>
      <c r="G103" s="337" t="s">
        <v>382</v>
      </c>
      <c r="H103" s="338"/>
      <c r="I103" s="297" t="s">
        <v>152</v>
      </c>
      <c r="J103" s="161" t="s">
        <v>97</v>
      </c>
    </row>
    <row r="104" spans="1:10" s="5" customFormat="1" ht="28.5" customHeight="1">
      <c r="A104" s="64">
        <v>16</v>
      </c>
      <c r="B104" s="108">
        <v>87</v>
      </c>
      <c r="C104" s="132" t="s">
        <v>196</v>
      </c>
      <c r="D104" s="113">
        <v>1987</v>
      </c>
      <c r="E104" s="67" t="s">
        <v>86</v>
      </c>
      <c r="F104" s="135"/>
      <c r="G104" s="337" t="s">
        <v>103</v>
      </c>
      <c r="H104" s="338" t="s">
        <v>104</v>
      </c>
      <c r="I104" s="297" t="s">
        <v>152</v>
      </c>
      <c r="J104" s="161" t="s">
        <v>153</v>
      </c>
    </row>
    <row r="105" spans="1:10" s="5" customFormat="1" ht="28.5" customHeight="1">
      <c r="A105" s="64">
        <v>17</v>
      </c>
      <c r="B105" s="108">
        <v>50</v>
      </c>
      <c r="C105" s="132" t="s">
        <v>367</v>
      </c>
      <c r="D105" s="113"/>
      <c r="E105" s="67"/>
      <c r="F105" s="135"/>
      <c r="G105" s="337" t="s">
        <v>392</v>
      </c>
      <c r="H105" s="338" t="s">
        <v>368</v>
      </c>
      <c r="I105" s="297"/>
      <c r="J105" s="161" t="s">
        <v>8</v>
      </c>
    </row>
    <row r="106" spans="1:10" s="5" customFormat="1" ht="28.5" customHeight="1">
      <c r="A106" s="64">
        <v>18</v>
      </c>
      <c r="B106" s="108">
        <v>89</v>
      </c>
      <c r="C106" s="132" t="s">
        <v>415</v>
      </c>
      <c r="D106" s="113"/>
      <c r="E106" s="67" t="s">
        <v>7</v>
      </c>
      <c r="F106" s="135"/>
      <c r="G106" s="282" t="s">
        <v>420</v>
      </c>
      <c r="H106" s="447"/>
      <c r="I106" s="338" t="s">
        <v>83</v>
      </c>
      <c r="J106" s="297" t="s">
        <v>87</v>
      </c>
    </row>
    <row r="107" spans="1:10" s="5" customFormat="1" ht="28.5" customHeight="1">
      <c r="A107" s="64">
        <v>19</v>
      </c>
      <c r="B107" s="108">
        <v>12</v>
      </c>
      <c r="C107" s="132" t="s">
        <v>362</v>
      </c>
      <c r="D107" s="113">
        <v>1981</v>
      </c>
      <c r="E107" s="67" t="s">
        <v>82</v>
      </c>
      <c r="F107" s="135"/>
      <c r="G107" s="337" t="s">
        <v>390</v>
      </c>
      <c r="H107" s="338" t="s">
        <v>363</v>
      </c>
      <c r="I107" s="297" t="s">
        <v>305</v>
      </c>
      <c r="J107" s="161" t="s">
        <v>364</v>
      </c>
    </row>
    <row r="108" spans="1:10" s="5" customFormat="1" ht="28.5" customHeight="1" thickBot="1">
      <c r="A108" s="64">
        <v>20</v>
      </c>
      <c r="B108" s="108">
        <v>27</v>
      </c>
      <c r="C108" s="132" t="s">
        <v>386</v>
      </c>
      <c r="D108" s="113">
        <v>1992</v>
      </c>
      <c r="E108" s="67" t="s">
        <v>82</v>
      </c>
      <c r="F108" s="135"/>
      <c r="G108" s="337" t="s">
        <v>379</v>
      </c>
      <c r="H108" s="338"/>
      <c r="I108" s="297" t="s">
        <v>380</v>
      </c>
      <c r="J108" s="161" t="s">
        <v>8</v>
      </c>
    </row>
    <row r="109" spans="1:10" s="5" customFormat="1" ht="27.75" customHeight="1" thickBot="1">
      <c r="A109" s="623" t="s">
        <v>122</v>
      </c>
      <c r="B109" s="685"/>
      <c r="C109" s="685"/>
      <c r="D109" s="685"/>
      <c r="E109" s="685"/>
      <c r="F109" s="685"/>
      <c r="G109" s="685"/>
      <c r="H109" s="686"/>
      <c r="I109" s="639">
        <v>0.6944444444444445</v>
      </c>
      <c r="J109" s="684"/>
    </row>
    <row r="110" spans="1:10" s="5" customFormat="1" ht="31.5" customHeight="1" thickBot="1">
      <c r="A110" s="611" t="s">
        <v>59</v>
      </c>
      <c r="B110" s="612"/>
      <c r="C110" s="612"/>
      <c r="D110" s="612"/>
      <c r="E110" s="612"/>
      <c r="F110" s="612"/>
      <c r="G110" s="612"/>
      <c r="H110" s="613"/>
      <c r="I110" s="621">
        <v>0.7152777777777778</v>
      </c>
      <c r="J110" s="622"/>
    </row>
    <row r="111" spans="1:10" s="5" customFormat="1" ht="28.5" customHeight="1" thickBot="1">
      <c r="A111" s="617" t="s">
        <v>27</v>
      </c>
      <c r="B111" s="618"/>
      <c r="C111" s="164" t="s">
        <v>28</v>
      </c>
      <c r="D111" s="626" t="s">
        <v>29</v>
      </c>
      <c r="E111" s="627"/>
      <c r="F111" s="628"/>
      <c r="G111" s="619" t="s">
        <v>30</v>
      </c>
      <c r="H111" s="635"/>
      <c r="I111" s="626" t="s">
        <v>33</v>
      </c>
      <c r="J111" s="628"/>
    </row>
    <row r="112" spans="1:10" s="5" customFormat="1" ht="35.25" customHeight="1" thickBot="1">
      <c r="A112" s="614" t="s">
        <v>55</v>
      </c>
      <c r="B112" s="615"/>
      <c r="C112" s="165" t="s">
        <v>71</v>
      </c>
      <c r="D112" s="614" t="s">
        <v>123</v>
      </c>
      <c r="E112" s="629"/>
      <c r="F112" s="630"/>
      <c r="G112" s="609" t="s">
        <v>49</v>
      </c>
      <c r="H112" s="632"/>
      <c r="I112" s="631" t="s">
        <v>124</v>
      </c>
      <c r="J112" s="602"/>
    </row>
    <row r="113" spans="1:10" s="5" customFormat="1" ht="58.5" customHeight="1">
      <c r="A113" s="448">
        <v>1</v>
      </c>
      <c r="B113" s="449">
        <v>70</v>
      </c>
      <c r="C113" s="456" t="s">
        <v>90</v>
      </c>
      <c r="D113" s="495">
        <v>1989</v>
      </c>
      <c r="E113" s="496" t="s">
        <v>82</v>
      </c>
      <c r="F113" s="452"/>
      <c r="G113" s="457" t="s">
        <v>155</v>
      </c>
      <c r="H113" s="339" t="s">
        <v>156</v>
      </c>
      <c r="I113" s="454" t="s">
        <v>89</v>
      </c>
      <c r="J113" s="520" t="s">
        <v>154</v>
      </c>
    </row>
    <row r="114" spans="1:10" s="5" customFormat="1" ht="58.5" customHeight="1">
      <c r="A114" s="64">
        <v>2</v>
      </c>
      <c r="B114" s="108">
        <v>88</v>
      </c>
      <c r="C114" s="435" t="s">
        <v>91</v>
      </c>
      <c r="D114" s="440">
        <v>1987</v>
      </c>
      <c r="E114" s="441" t="s">
        <v>86</v>
      </c>
      <c r="F114" s="135"/>
      <c r="G114" s="438" t="s">
        <v>409</v>
      </c>
      <c r="H114" s="338"/>
      <c r="I114" s="297" t="s">
        <v>152</v>
      </c>
      <c r="J114" s="161" t="s">
        <v>153</v>
      </c>
    </row>
    <row r="115" spans="1:10" s="5" customFormat="1" ht="58.5" customHeight="1">
      <c r="A115" s="64">
        <v>3</v>
      </c>
      <c r="B115" s="108">
        <v>83</v>
      </c>
      <c r="C115" s="435" t="s">
        <v>272</v>
      </c>
      <c r="D115" s="440">
        <v>1958</v>
      </c>
      <c r="E115" s="441" t="s">
        <v>86</v>
      </c>
      <c r="F115" s="135"/>
      <c r="G115" s="438" t="s">
        <v>410</v>
      </c>
      <c r="H115" s="338"/>
      <c r="I115" s="297" t="s">
        <v>152</v>
      </c>
      <c r="J115" s="161" t="s">
        <v>97</v>
      </c>
    </row>
    <row r="116" spans="1:10" s="5" customFormat="1" ht="58.5" customHeight="1">
      <c r="A116" s="64">
        <v>4</v>
      </c>
      <c r="B116" s="108">
        <v>10</v>
      </c>
      <c r="C116" s="435" t="s">
        <v>393</v>
      </c>
      <c r="D116" s="440">
        <v>1965</v>
      </c>
      <c r="E116" s="441" t="s">
        <v>82</v>
      </c>
      <c r="F116" s="135"/>
      <c r="G116" s="438" t="s">
        <v>411</v>
      </c>
      <c r="H116" s="338"/>
      <c r="I116" s="297" t="s">
        <v>305</v>
      </c>
      <c r="J116" s="161" t="s">
        <v>362</v>
      </c>
    </row>
    <row r="117" spans="1:10" s="5" customFormat="1" ht="58.5" customHeight="1">
      <c r="A117" s="64">
        <v>5</v>
      </c>
      <c r="B117" s="108">
        <v>52</v>
      </c>
      <c r="C117" s="435" t="s">
        <v>353</v>
      </c>
      <c r="D117" s="440">
        <v>1979</v>
      </c>
      <c r="E117" s="441"/>
      <c r="F117" s="135"/>
      <c r="G117" s="438" t="s">
        <v>412</v>
      </c>
      <c r="H117" s="338"/>
      <c r="I117" s="297" t="s">
        <v>355</v>
      </c>
      <c r="J117" s="161" t="s">
        <v>8</v>
      </c>
    </row>
    <row r="118" spans="1:10" s="5" customFormat="1" ht="58.5" customHeight="1">
      <c r="A118" s="64">
        <v>6</v>
      </c>
      <c r="B118" s="108">
        <v>79</v>
      </c>
      <c r="C118" s="435" t="s">
        <v>333</v>
      </c>
      <c r="D118" s="440">
        <v>1971</v>
      </c>
      <c r="E118" s="441" t="s">
        <v>86</v>
      </c>
      <c r="F118" s="135"/>
      <c r="G118" s="438" t="s">
        <v>405</v>
      </c>
      <c r="H118" s="338"/>
      <c r="I118" s="297" t="s">
        <v>335</v>
      </c>
      <c r="J118" s="161" t="s">
        <v>336</v>
      </c>
    </row>
    <row r="119" spans="1:10" s="5" customFormat="1" ht="58.5" customHeight="1">
      <c r="A119" s="64">
        <v>7</v>
      </c>
      <c r="B119" s="108">
        <v>75</v>
      </c>
      <c r="C119" s="435" t="s">
        <v>369</v>
      </c>
      <c r="D119" s="440">
        <v>1992</v>
      </c>
      <c r="E119" s="441" t="s">
        <v>81</v>
      </c>
      <c r="F119" s="135"/>
      <c r="G119" s="438" t="s">
        <v>370</v>
      </c>
      <c r="H119" s="338"/>
      <c r="I119" s="297" t="s">
        <v>337</v>
      </c>
      <c r="J119" s="161" t="s">
        <v>101</v>
      </c>
    </row>
    <row r="120" spans="1:10" s="5" customFormat="1" ht="58.5" customHeight="1">
      <c r="A120" s="64">
        <v>8</v>
      </c>
      <c r="B120" s="108">
        <v>20</v>
      </c>
      <c r="C120" s="435" t="s">
        <v>376</v>
      </c>
      <c r="D120" s="440"/>
      <c r="E120" s="441"/>
      <c r="F120" s="135"/>
      <c r="G120" s="438" t="s">
        <v>395</v>
      </c>
      <c r="H120" s="338"/>
      <c r="I120" s="297" t="s">
        <v>305</v>
      </c>
      <c r="J120" s="161" t="s">
        <v>8</v>
      </c>
    </row>
    <row r="121" spans="1:10" s="5" customFormat="1" ht="58.5" customHeight="1">
      <c r="A121" s="64">
        <v>9</v>
      </c>
      <c r="B121" s="108">
        <v>21</v>
      </c>
      <c r="C121" s="435" t="s">
        <v>328</v>
      </c>
      <c r="D121" s="440">
        <v>1992</v>
      </c>
      <c r="E121" s="441" t="s">
        <v>82</v>
      </c>
      <c r="F121" s="135"/>
      <c r="G121" s="438" t="s">
        <v>396</v>
      </c>
      <c r="H121" s="338"/>
      <c r="I121" s="297" t="s">
        <v>330</v>
      </c>
      <c r="J121" s="161" t="s">
        <v>8</v>
      </c>
    </row>
    <row r="122" spans="1:10" s="5" customFormat="1" ht="58.5" customHeight="1">
      <c r="A122" s="64">
        <v>10</v>
      </c>
      <c r="B122" s="108">
        <v>33</v>
      </c>
      <c r="C122" s="435" t="s">
        <v>260</v>
      </c>
      <c r="D122" s="440">
        <v>1984</v>
      </c>
      <c r="E122" s="441" t="s">
        <v>82</v>
      </c>
      <c r="F122" s="135"/>
      <c r="G122" s="438" t="s">
        <v>397</v>
      </c>
      <c r="H122" s="338"/>
      <c r="I122" s="297" t="s">
        <v>340</v>
      </c>
      <c r="J122" s="161" t="s">
        <v>255</v>
      </c>
    </row>
    <row r="123" spans="1:10" s="5" customFormat="1" ht="58.5" customHeight="1">
      <c r="A123" s="64">
        <v>11</v>
      </c>
      <c r="B123" s="108">
        <v>49</v>
      </c>
      <c r="C123" s="435" t="s">
        <v>398</v>
      </c>
      <c r="D123" s="440">
        <v>1974</v>
      </c>
      <c r="E123" s="441" t="s">
        <v>82</v>
      </c>
      <c r="F123" s="135"/>
      <c r="G123" s="438" t="s">
        <v>408</v>
      </c>
      <c r="H123" s="338" t="s">
        <v>399</v>
      </c>
      <c r="I123" s="297" t="s">
        <v>400</v>
      </c>
      <c r="J123" s="161" t="s">
        <v>401</v>
      </c>
    </row>
    <row r="124" spans="1:10" s="5" customFormat="1" ht="58.5" customHeight="1">
      <c r="A124" s="64">
        <v>12</v>
      </c>
      <c r="B124" s="108">
        <v>55</v>
      </c>
      <c r="C124" s="435" t="s">
        <v>367</v>
      </c>
      <c r="D124" s="440">
        <v>1979</v>
      </c>
      <c r="E124" s="441"/>
      <c r="F124" s="135"/>
      <c r="G124" s="438" t="s">
        <v>403</v>
      </c>
      <c r="H124" s="338"/>
      <c r="I124" s="297" t="s">
        <v>355</v>
      </c>
      <c r="J124" s="161" t="s">
        <v>8</v>
      </c>
    </row>
    <row r="125" spans="1:10" s="5" customFormat="1" ht="58.5" customHeight="1">
      <c r="A125" s="64">
        <v>13</v>
      </c>
      <c r="B125" s="108">
        <v>76</v>
      </c>
      <c r="C125" s="435" t="s">
        <v>101</v>
      </c>
      <c r="D125" s="440">
        <v>1974</v>
      </c>
      <c r="E125" s="441" t="s">
        <v>86</v>
      </c>
      <c r="F125" s="135"/>
      <c r="G125" s="438" t="s">
        <v>106</v>
      </c>
      <c r="H125" s="338" t="s">
        <v>107</v>
      </c>
      <c r="I125" s="297" t="s">
        <v>79</v>
      </c>
      <c r="J125" s="161" t="s">
        <v>8</v>
      </c>
    </row>
    <row r="126" spans="1:10" s="5" customFormat="1" ht="58.5" customHeight="1">
      <c r="A126" s="64">
        <v>14</v>
      </c>
      <c r="B126" s="108">
        <v>66</v>
      </c>
      <c r="C126" s="435" t="s">
        <v>90</v>
      </c>
      <c r="D126" s="440">
        <v>1989</v>
      </c>
      <c r="E126" s="441" t="s">
        <v>82</v>
      </c>
      <c r="F126" s="135"/>
      <c r="G126" s="438" t="s">
        <v>407</v>
      </c>
      <c r="H126" s="338" t="s">
        <v>404</v>
      </c>
      <c r="I126" s="297" t="s">
        <v>89</v>
      </c>
      <c r="J126" s="161" t="s">
        <v>154</v>
      </c>
    </row>
    <row r="127" spans="1:10" s="5" customFormat="1" ht="58.5" customHeight="1">
      <c r="A127" s="64">
        <v>15</v>
      </c>
      <c r="B127" s="108">
        <v>86</v>
      </c>
      <c r="C127" s="435" t="s">
        <v>91</v>
      </c>
      <c r="D127" s="440">
        <v>1987</v>
      </c>
      <c r="E127" s="441" t="s">
        <v>86</v>
      </c>
      <c r="F127" s="135"/>
      <c r="G127" s="438" t="s">
        <v>284</v>
      </c>
      <c r="H127" s="338" t="s">
        <v>271</v>
      </c>
      <c r="I127" s="297" t="s">
        <v>157</v>
      </c>
      <c r="J127" s="161" t="s">
        <v>153</v>
      </c>
    </row>
    <row r="128" spans="1:10" s="5" customFormat="1" ht="58.5" customHeight="1">
      <c r="A128" s="64">
        <v>16</v>
      </c>
      <c r="B128" s="108">
        <v>84</v>
      </c>
      <c r="C128" s="435" t="s">
        <v>272</v>
      </c>
      <c r="D128" s="440">
        <v>1958</v>
      </c>
      <c r="E128" s="441" t="s">
        <v>86</v>
      </c>
      <c r="F128" s="135"/>
      <c r="G128" s="438" t="s">
        <v>283</v>
      </c>
      <c r="H128" s="338"/>
      <c r="I128" s="297" t="s">
        <v>152</v>
      </c>
      <c r="J128" s="161" t="s">
        <v>97</v>
      </c>
    </row>
    <row r="129" spans="1:10" s="5" customFormat="1" ht="58.5" customHeight="1">
      <c r="A129" s="64">
        <v>17</v>
      </c>
      <c r="B129" s="108">
        <v>11</v>
      </c>
      <c r="C129" s="435" t="s">
        <v>393</v>
      </c>
      <c r="D129" s="440">
        <v>1965</v>
      </c>
      <c r="E129" s="441" t="s">
        <v>82</v>
      </c>
      <c r="F129" s="135"/>
      <c r="G129" s="438" t="s">
        <v>394</v>
      </c>
      <c r="H129" s="338"/>
      <c r="I129" s="297" t="s">
        <v>305</v>
      </c>
      <c r="J129" s="161" t="s">
        <v>362</v>
      </c>
    </row>
    <row r="130" spans="1:10" s="5" customFormat="1" ht="58.5" customHeight="1">
      <c r="A130" s="64">
        <v>18</v>
      </c>
      <c r="B130" s="108">
        <v>51</v>
      </c>
      <c r="C130" s="435" t="s">
        <v>353</v>
      </c>
      <c r="D130" s="440">
        <v>1979</v>
      </c>
      <c r="E130" s="441"/>
      <c r="F130" s="135"/>
      <c r="G130" s="438" t="s">
        <v>402</v>
      </c>
      <c r="H130" s="338"/>
      <c r="I130" s="297" t="s">
        <v>355</v>
      </c>
      <c r="J130" s="161" t="s">
        <v>8</v>
      </c>
    </row>
    <row r="131" spans="1:10" s="5" customFormat="1" ht="58.5" customHeight="1" thickBot="1">
      <c r="A131" s="69">
        <v>19</v>
      </c>
      <c r="B131" s="109">
        <v>80</v>
      </c>
      <c r="C131" s="437" t="s">
        <v>333</v>
      </c>
      <c r="D131" s="442">
        <v>1971</v>
      </c>
      <c r="E131" s="443" t="s">
        <v>86</v>
      </c>
      <c r="F131" s="136"/>
      <c r="G131" s="439" t="s">
        <v>406</v>
      </c>
      <c r="H131" s="340"/>
      <c r="I131" s="386" t="s">
        <v>335</v>
      </c>
      <c r="J131" s="280" t="s">
        <v>336</v>
      </c>
    </row>
    <row r="132" spans="1:10" s="5" customFormat="1" ht="30.75" customHeight="1">
      <c r="A132" s="28"/>
      <c r="B132" s="26"/>
      <c r="C132" s="27"/>
      <c r="D132" s="28"/>
      <c r="E132" s="28"/>
      <c r="F132" s="29"/>
      <c r="G132" s="27"/>
      <c r="H132" s="30"/>
      <c r="I132" s="31"/>
      <c r="J132" s="32"/>
    </row>
    <row r="133" ht="25.5" customHeight="1"/>
    <row r="134" ht="25.5" customHeight="1"/>
    <row r="135" ht="25.5" customHeight="1"/>
    <row r="136" ht="25.5" customHeight="1"/>
    <row r="137" ht="25.5" customHeight="1"/>
  </sheetData>
  <sheetProtection/>
  <mergeCells count="93">
    <mergeCell ref="I109:J109"/>
    <mergeCell ref="A109:H109"/>
    <mergeCell ref="A112:B112"/>
    <mergeCell ref="D112:F112"/>
    <mergeCell ref="G112:H112"/>
    <mergeCell ref="I112:J112"/>
    <mergeCell ref="A110:H110"/>
    <mergeCell ref="I110:J110"/>
    <mergeCell ref="A111:B111"/>
    <mergeCell ref="D111:F111"/>
    <mergeCell ref="G111:H111"/>
    <mergeCell ref="I111:J111"/>
    <mergeCell ref="A1:J1"/>
    <mergeCell ref="A2:J2"/>
    <mergeCell ref="A3:J3"/>
    <mergeCell ref="A4:J4"/>
    <mergeCell ref="A5:J5"/>
    <mergeCell ref="G6:G7"/>
    <mergeCell ref="A6:A7"/>
    <mergeCell ref="B6:B7"/>
    <mergeCell ref="I69:J69"/>
    <mergeCell ref="G49:H49"/>
    <mergeCell ref="A69:H69"/>
    <mergeCell ref="C6:C7"/>
    <mergeCell ref="D6:D7"/>
    <mergeCell ref="H6:H7"/>
    <mergeCell ref="J6:J7"/>
    <mergeCell ref="A10:B10"/>
    <mergeCell ref="I10:J10"/>
    <mergeCell ref="D22:F22"/>
    <mergeCell ref="I22:J22"/>
    <mergeCell ref="A11:B11"/>
    <mergeCell ref="A31:B31"/>
    <mergeCell ref="I6:I7"/>
    <mergeCell ref="F6:F7"/>
    <mergeCell ref="A32:B32"/>
    <mergeCell ref="D32:F32"/>
    <mergeCell ref="I32:J32"/>
    <mergeCell ref="I11:J11"/>
    <mergeCell ref="A22:B22"/>
    <mergeCell ref="I49:J49"/>
    <mergeCell ref="I47:J47"/>
    <mergeCell ref="G32:H32"/>
    <mergeCell ref="G31:H31"/>
    <mergeCell ref="D48:F48"/>
    <mergeCell ref="I48:J48"/>
    <mergeCell ref="G48:H48"/>
    <mergeCell ref="I20:J20"/>
    <mergeCell ref="D31:F31"/>
    <mergeCell ref="I31:J31"/>
    <mergeCell ref="E6:E7"/>
    <mergeCell ref="I8:J8"/>
    <mergeCell ref="I9:J9"/>
    <mergeCell ref="A30:H30"/>
    <mergeCell ref="A29:H29"/>
    <mergeCell ref="I29:J29"/>
    <mergeCell ref="I30:J30"/>
    <mergeCell ref="I21:J21"/>
    <mergeCell ref="G70:H70"/>
    <mergeCell ref="D70:F70"/>
    <mergeCell ref="I70:J70"/>
    <mergeCell ref="A47:H47"/>
    <mergeCell ref="A48:B48"/>
    <mergeCell ref="A68:H68"/>
    <mergeCell ref="I68:J68"/>
    <mergeCell ref="A49:B49"/>
    <mergeCell ref="D49:F49"/>
    <mergeCell ref="A87:B87"/>
    <mergeCell ref="D87:F87"/>
    <mergeCell ref="I87:J87"/>
    <mergeCell ref="G87:H87"/>
    <mergeCell ref="A71:B71"/>
    <mergeCell ref="D71:F71"/>
    <mergeCell ref="I71:J71"/>
    <mergeCell ref="G71:H71"/>
    <mergeCell ref="A8:H8"/>
    <mergeCell ref="A9:H9"/>
    <mergeCell ref="G11:H11"/>
    <mergeCell ref="G21:H21"/>
    <mergeCell ref="G22:H22"/>
    <mergeCell ref="A20:H20"/>
    <mergeCell ref="A21:B21"/>
    <mergeCell ref="D21:F21"/>
    <mergeCell ref="I88:J88"/>
    <mergeCell ref="D10:F10"/>
    <mergeCell ref="D11:F11"/>
    <mergeCell ref="G88:H88"/>
    <mergeCell ref="A86:H86"/>
    <mergeCell ref="A88:B88"/>
    <mergeCell ref="D88:F88"/>
    <mergeCell ref="A70:B70"/>
    <mergeCell ref="G10:H10"/>
    <mergeCell ref="I86:J86"/>
  </mergeCells>
  <printOptions horizontalCentered="1"/>
  <pageMargins left="0" right="0" top="0" bottom="0" header="0" footer="0"/>
  <pageSetup horizontalDpi="600" verticalDpi="600" orientation="portrait" paperSize="9" scale="44" r:id="rId2"/>
  <rowBreaks count="2" manualBreakCount="2">
    <brk id="46" max="9" man="1"/>
    <brk id="108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22"/>
  <sheetViews>
    <sheetView view="pageBreakPreview" zoomScale="33" zoomScaleNormal="44" zoomScaleSheetLayoutView="33" zoomScalePageLayoutView="0" workbookViewId="0" topLeftCell="A10">
      <selection activeCell="G14" sqref="G14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4.28125" style="2" customWidth="1"/>
    <col min="4" max="4" width="17.140625" style="1" customWidth="1"/>
    <col min="5" max="5" width="15.28125" style="1" customWidth="1"/>
    <col min="6" max="6" width="14.57421875" style="1" customWidth="1"/>
    <col min="7" max="7" width="43.140625" style="1" customWidth="1"/>
    <col min="8" max="8" width="47.00390625" style="1" customWidth="1"/>
    <col min="9" max="9" width="46.00390625" style="1" customWidth="1"/>
    <col min="10" max="10" width="41.7109375" style="1" customWidth="1"/>
    <col min="11" max="12" width="20.421875" style="1" customWidth="1"/>
    <col min="13" max="13" width="20.140625" style="1" customWidth="1"/>
    <col min="14" max="14" width="20.421875" style="1" customWidth="1"/>
    <col min="15" max="15" width="19.28125" style="1" customWidth="1"/>
    <col min="16" max="16" width="24.421875" style="1" customWidth="1"/>
    <col min="17" max="17" width="16.7109375" style="1" customWidth="1"/>
    <col min="18" max="18" width="22.8515625" style="1" customWidth="1"/>
    <col min="19" max="19" width="21.00390625" style="1" customWidth="1"/>
    <col min="20" max="20" width="18.28125" style="1" customWidth="1"/>
    <col min="21" max="21" width="15.28125" style="1" customWidth="1"/>
    <col min="22" max="16384" width="9.140625" style="1" customWidth="1"/>
  </cols>
  <sheetData>
    <row r="1" spans="1:20" s="3" customFormat="1" ht="54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9"/>
      <c r="P1" s="739"/>
      <c r="Q1" s="740"/>
      <c r="R1" s="740"/>
      <c r="S1" s="740"/>
      <c r="T1" s="740"/>
    </row>
    <row r="2" spans="1:20" s="3" customFormat="1" ht="32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2"/>
      <c r="P2" s="742"/>
      <c r="Q2" s="743"/>
      <c r="R2" s="743"/>
      <c r="S2" s="744"/>
      <c r="T2" s="744"/>
    </row>
    <row r="3" spans="1:20" s="3" customFormat="1" ht="33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2"/>
      <c r="P3" s="742"/>
      <c r="Q3" s="743"/>
      <c r="R3" s="743"/>
      <c r="S3" s="744"/>
      <c r="T3" s="744"/>
    </row>
    <row r="4" spans="1:20" s="3" customFormat="1" ht="38.25" customHeight="1">
      <c r="A4" s="741" t="s">
        <v>446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2"/>
      <c r="P4" s="742"/>
      <c r="Q4" s="743"/>
      <c r="R4" s="743"/>
      <c r="S4" s="744"/>
      <c r="T4" s="744"/>
    </row>
    <row r="5" spans="1:20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2"/>
      <c r="P5" s="742"/>
      <c r="Q5" s="743"/>
      <c r="R5" s="743"/>
      <c r="S5" s="744"/>
      <c r="T5" s="744"/>
    </row>
    <row r="6" spans="1:20" s="3" customFormat="1" ht="31.5" customHeight="1" thickBot="1">
      <c r="A6" s="710" t="s">
        <v>27</v>
      </c>
      <c r="B6" s="711"/>
      <c r="C6" s="47" t="s">
        <v>28</v>
      </c>
      <c r="D6" s="712" t="s">
        <v>29</v>
      </c>
      <c r="E6" s="713"/>
      <c r="F6" s="714"/>
      <c r="G6" s="715"/>
      <c r="H6" s="716" t="s">
        <v>53</v>
      </c>
      <c r="I6" s="717"/>
      <c r="J6" s="712" t="s">
        <v>54</v>
      </c>
      <c r="K6" s="713"/>
      <c r="L6" s="713"/>
      <c r="M6" s="713"/>
      <c r="N6" s="713"/>
      <c r="O6" s="715"/>
      <c r="P6" s="715"/>
      <c r="Q6" s="715"/>
      <c r="R6" s="715"/>
      <c r="S6" s="715"/>
      <c r="T6" s="718"/>
    </row>
    <row r="7" spans="1:20" s="3" customFormat="1" ht="46.5" customHeight="1" thickBot="1">
      <c r="A7" s="690" t="s">
        <v>62</v>
      </c>
      <c r="B7" s="691"/>
      <c r="C7" s="48" t="s">
        <v>110</v>
      </c>
      <c r="D7" s="692" t="s">
        <v>159</v>
      </c>
      <c r="E7" s="693"/>
      <c r="F7" s="694"/>
      <c r="G7" s="695"/>
      <c r="H7" s="721" t="s">
        <v>111</v>
      </c>
      <c r="I7" s="722"/>
      <c r="J7" s="826" t="s">
        <v>171</v>
      </c>
      <c r="K7" s="827"/>
      <c r="L7" s="827"/>
      <c r="M7" s="827"/>
      <c r="N7" s="827"/>
      <c r="O7" s="828"/>
      <c r="P7" s="828"/>
      <c r="Q7" s="828"/>
      <c r="R7" s="828"/>
      <c r="S7" s="828"/>
      <c r="T7" s="829"/>
    </row>
    <row r="8" spans="1:20" s="4" customFormat="1" ht="27.75" customHeight="1" thickBot="1">
      <c r="A8" s="830" t="s">
        <v>14</v>
      </c>
      <c r="B8" s="832" t="s">
        <v>4</v>
      </c>
      <c r="C8" s="834" t="s">
        <v>1</v>
      </c>
      <c r="D8" s="836" t="s">
        <v>50</v>
      </c>
      <c r="E8" s="822" t="s">
        <v>5</v>
      </c>
      <c r="F8" s="822" t="s">
        <v>32</v>
      </c>
      <c r="G8" s="832" t="s">
        <v>3</v>
      </c>
      <c r="H8" s="839" t="s">
        <v>16</v>
      </c>
      <c r="I8" s="841" t="s">
        <v>17</v>
      </c>
      <c r="J8" s="843" t="s">
        <v>19</v>
      </c>
      <c r="K8" s="845" t="s">
        <v>11</v>
      </c>
      <c r="L8" s="846"/>
      <c r="M8" s="846"/>
      <c r="N8" s="846"/>
      <c r="O8" s="846"/>
      <c r="P8" s="846"/>
      <c r="Q8" s="846"/>
      <c r="R8" s="847"/>
      <c r="S8" s="824" t="s">
        <v>52</v>
      </c>
      <c r="T8" s="735"/>
    </row>
    <row r="9" spans="1:21" s="329" customFormat="1" ht="56.25" customHeight="1" thickBot="1">
      <c r="A9" s="831"/>
      <c r="B9" s="833"/>
      <c r="C9" s="835"/>
      <c r="D9" s="837"/>
      <c r="E9" s="823"/>
      <c r="F9" s="823"/>
      <c r="G9" s="833"/>
      <c r="H9" s="840"/>
      <c r="I9" s="842"/>
      <c r="J9" s="844"/>
      <c r="K9" s="562" t="s">
        <v>167</v>
      </c>
      <c r="L9" s="498" t="s">
        <v>168</v>
      </c>
      <c r="M9" s="498" t="s">
        <v>169</v>
      </c>
      <c r="N9" s="563" t="s">
        <v>170</v>
      </c>
      <c r="O9" s="499" t="s">
        <v>160</v>
      </c>
      <c r="P9" s="564" t="s">
        <v>13</v>
      </c>
      <c r="Q9" s="565" t="s">
        <v>161</v>
      </c>
      <c r="R9" s="566" t="s">
        <v>162</v>
      </c>
      <c r="S9" s="825"/>
      <c r="T9" s="838"/>
      <c r="U9" s="328">
        <v>78</v>
      </c>
    </row>
    <row r="10" spans="1:21" s="329" customFormat="1" ht="56.25" customHeight="1" thickBot="1">
      <c r="A10" s="819" t="s">
        <v>448</v>
      </c>
      <c r="B10" s="820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1"/>
      <c r="U10" s="328"/>
    </row>
    <row r="11" spans="1:21" s="329" customFormat="1" ht="177.75" customHeight="1">
      <c r="A11" s="83">
        <v>1</v>
      </c>
      <c r="B11" s="191">
        <v>59</v>
      </c>
      <c r="C11" s="478" t="s">
        <v>134</v>
      </c>
      <c r="D11" s="256">
        <v>1967</v>
      </c>
      <c r="E11" s="257" t="s">
        <v>82</v>
      </c>
      <c r="F11" s="137"/>
      <c r="G11" s="481" t="s">
        <v>135</v>
      </c>
      <c r="H11" s="350"/>
      <c r="I11" s="247" t="s">
        <v>131</v>
      </c>
      <c r="J11" s="114" t="s">
        <v>8</v>
      </c>
      <c r="K11" s="202"/>
      <c r="L11" s="203"/>
      <c r="M11" s="203"/>
      <c r="N11" s="204"/>
      <c r="O11" s="361">
        <v>8</v>
      </c>
      <c r="P11" s="218">
        <v>71.88</v>
      </c>
      <c r="Q11" s="571">
        <v>0</v>
      </c>
      <c r="R11" s="266">
        <f>O11-Q11</f>
        <v>8</v>
      </c>
      <c r="S11" s="266"/>
      <c r="T11" s="157"/>
      <c r="U11" s="399">
        <f>(P11-$U$9)*0.1</f>
        <v>-0.6120000000000005</v>
      </c>
    </row>
    <row r="12" spans="1:21" s="329" customFormat="1" ht="177.75" customHeight="1">
      <c r="A12" s="227">
        <v>2</v>
      </c>
      <c r="B12" s="192">
        <v>7</v>
      </c>
      <c r="C12" s="509" t="s">
        <v>275</v>
      </c>
      <c r="D12" s="429">
        <v>1982</v>
      </c>
      <c r="E12" s="430" t="s">
        <v>81</v>
      </c>
      <c r="F12" s="172"/>
      <c r="G12" s="511" t="s">
        <v>249</v>
      </c>
      <c r="H12" s="362"/>
      <c r="I12" s="330" t="s">
        <v>297</v>
      </c>
      <c r="J12" s="127" t="s">
        <v>8</v>
      </c>
      <c r="K12" s="206"/>
      <c r="L12" s="207"/>
      <c r="M12" s="207"/>
      <c r="N12" s="208"/>
      <c r="O12" s="361">
        <v>7.9</v>
      </c>
      <c r="P12" s="218">
        <v>80.28</v>
      </c>
      <c r="Q12" s="571">
        <v>0</v>
      </c>
      <c r="R12" s="249">
        <f>O12-Q12</f>
        <v>7.9</v>
      </c>
      <c r="S12" s="249"/>
      <c r="T12" s="158"/>
      <c r="U12" s="399">
        <f>(P12-$U$9)*0.1</f>
        <v>0.22800000000000012</v>
      </c>
    </row>
    <row r="13" spans="1:21" s="329" customFormat="1" ht="177.75" customHeight="1">
      <c r="A13" s="83">
        <v>3</v>
      </c>
      <c r="B13" s="191">
        <v>6</v>
      </c>
      <c r="C13" s="478" t="s">
        <v>248</v>
      </c>
      <c r="D13" s="256">
        <v>1982</v>
      </c>
      <c r="E13" s="257" t="s">
        <v>81</v>
      </c>
      <c r="F13" s="137"/>
      <c r="G13" s="481" t="s">
        <v>437</v>
      </c>
      <c r="H13" s="350"/>
      <c r="I13" s="247" t="s">
        <v>297</v>
      </c>
      <c r="J13" s="114" t="s">
        <v>8</v>
      </c>
      <c r="K13" s="202"/>
      <c r="L13" s="203"/>
      <c r="M13" s="203"/>
      <c r="N13" s="204"/>
      <c r="O13" s="359">
        <v>7.8</v>
      </c>
      <c r="P13" s="213">
        <v>85.9</v>
      </c>
      <c r="Q13" s="506">
        <v>0</v>
      </c>
      <c r="R13" s="266">
        <f>O13-Q13</f>
        <v>7.8</v>
      </c>
      <c r="S13" s="266"/>
      <c r="T13" s="157"/>
      <c r="U13" s="399">
        <f>(P13-$U$9)*0.1</f>
        <v>0.7900000000000006</v>
      </c>
    </row>
    <row r="14" spans="1:21" s="329" customFormat="1" ht="177.75" customHeight="1" thickBot="1">
      <c r="A14" s="83">
        <v>4</v>
      </c>
      <c r="B14" s="191">
        <v>9</v>
      </c>
      <c r="C14" s="478" t="s">
        <v>282</v>
      </c>
      <c r="D14" s="256">
        <v>1989</v>
      </c>
      <c r="E14" s="257" t="s">
        <v>77</v>
      </c>
      <c r="F14" s="137"/>
      <c r="G14" s="481" t="s">
        <v>298</v>
      </c>
      <c r="H14" s="350" t="s">
        <v>299</v>
      </c>
      <c r="I14" s="247" t="s">
        <v>297</v>
      </c>
      <c r="J14" s="114" t="s">
        <v>248</v>
      </c>
      <c r="K14" s="202"/>
      <c r="L14" s="203"/>
      <c r="M14" s="203"/>
      <c r="N14" s="204"/>
      <c r="O14" s="361">
        <v>7</v>
      </c>
      <c r="P14" s="218">
        <v>77.39</v>
      </c>
      <c r="Q14" s="571">
        <v>1</v>
      </c>
      <c r="R14" s="266">
        <f>O14-Q14</f>
        <v>6</v>
      </c>
      <c r="S14" s="266"/>
      <c r="T14" s="157"/>
      <c r="U14" s="399">
        <f>(P14-$U$9)*0.1</f>
        <v>-0.06099999999999994</v>
      </c>
    </row>
    <row r="15" spans="1:21" s="329" customFormat="1" ht="56.25" customHeight="1" thickBot="1">
      <c r="A15" s="819" t="s">
        <v>94</v>
      </c>
      <c r="B15" s="820"/>
      <c r="C15" s="820"/>
      <c r="D15" s="820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1"/>
      <c r="U15" s="328"/>
    </row>
    <row r="16" spans="1:21" s="329" customFormat="1" ht="177.75" customHeight="1">
      <c r="A16" s="82">
        <v>1</v>
      </c>
      <c r="B16" s="190">
        <v>60</v>
      </c>
      <c r="C16" s="477" t="s">
        <v>277</v>
      </c>
      <c r="D16" s="254">
        <v>2001</v>
      </c>
      <c r="E16" s="255" t="s">
        <v>77</v>
      </c>
      <c r="F16" s="139"/>
      <c r="G16" s="480" t="s">
        <v>130</v>
      </c>
      <c r="H16" s="349"/>
      <c r="I16" s="246" t="s">
        <v>131</v>
      </c>
      <c r="J16" s="122" t="s">
        <v>132</v>
      </c>
      <c r="K16" s="209">
        <v>7.5</v>
      </c>
      <c r="L16" s="210">
        <v>7.5</v>
      </c>
      <c r="M16" s="210">
        <v>7.5</v>
      </c>
      <c r="N16" s="211">
        <v>7.5</v>
      </c>
      <c r="O16" s="358">
        <f>(K16+L16+M16+N16)/4</f>
        <v>7.5</v>
      </c>
      <c r="P16" s="219">
        <v>73.28</v>
      </c>
      <c r="Q16" s="497">
        <v>0</v>
      </c>
      <c r="R16" s="248">
        <f>O16-Q16</f>
        <v>7.5</v>
      </c>
      <c r="S16" s="248"/>
      <c r="T16" s="156"/>
      <c r="U16" s="399">
        <f>(P16-$U$9)*0.1</f>
        <v>-0.4719999999999999</v>
      </c>
    </row>
    <row r="17" spans="1:21" s="329" customFormat="1" ht="177.75" customHeight="1">
      <c r="A17" s="83">
        <v>2</v>
      </c>
      <c r="B17" s="191">
        <v>65</v>
      </c>
      <c r="C17" s="478" t="s">
        <v>278</v>
      </c>
      <c r="D17" s="256">
        <v>2002</v>
      </c>
      <c r="E17" s="257" t="s">
        <v>80</v>
      </c>
      <c r="F17" s="137"/>
      <c r="G17" s="481" t="s">
        <v>295</v>
      </c>
      <c r="H17" s="350"/>
      <c r="I17" s="247" t="s">
        <v>131</v>
      </c>
      <c r="J17" s="114" t="s">
        <v>132</v>
      </c>
      <c r="K17" s="202">
        <v>7</v>
      </c>
      <c r="L17" s="203">
        <v>7</v>
      </c>
      <c r="M17" s="203">
        <v>6.8</v>
      </c>
      <c r="N17" s="204">
        <v>6.5</v>
      </c>
      <c r="O17" s="359">
        <f>(K17+L17+M17+N17)/4</f>
        <v>6.825</v>
      </c>
      <c r="P17" s="213">
        <v>66.55</v>
      </c>
      <c r="Q17" s="506">
        <v>0</v>
      </c>
      <c r="R17" s="266">
        <f>O17-Q17</f>
        <v>6.825</v>
      </c>
      <c r="S17" s="266"/>
      <c r="T17" s="157"/>
      <c r="U17" s="399">
        <f>(P17-$U$9)*0.1</f>
        <v>-1.1450000000000002</v>
      </c>
    </row>
    <row r="18" spans="1:21" s="329" customFormat="1" ht="177.75" customHeight="1" thickBot="1">
      <c r="A18" s="84">
        <v>3</v>
      </c>
      <c r="B18" s="228">
        <v>64</v>
      </c>
      <c r="C18" s="479" t="s">
        <v>276</v>
      </c>
      <c r="D18" s="258">
        <v>2001</v>
      </c>
      <c r="E18" s="259" t="s">
        <v>80</v>
      </c>
      <c r="F18" s="176"/>
      <c r="G18" s="482" t="s">
        <v>133</v>
      </c>
      <c r="H18" s="351"/>
      <c r="I18" s="81" t="s">
        <v>131</v>
      </c>
      <c r="J18" s="116" t="s">
        <v>132</v>
      </c>
      <c r="K18" s="222">
        <v>7</v>
      </c>
      <c r="L18" s="223">
        <v>6.8</v>
      </c>
      <c r="M18" s="223">
        <v>6.8</v>
      </c>
      <c r="N18" s="224">
        <v>7</v>
      </c>
      <c r="O18" s="413">
        <f>(K18+L18+M18+N18)/4</f>
        <v>6.9</v>
      </c>
      <c r="P18" s="570">
        <v>74.45</v>
      </c>
      <c r="Q18" s="572">
        <v>1</v>
      </c>
      <c r="R18" s="267">
        <f>O18-Q18</f>
        <v>5.9</v>
      </c>
      <c r="S18" s="267"/>
      <c r="T18" s="163"/>
      <c r="U18" s="399">
        <f>(P18-$U$9)*0.1</f>
        <v>-0.35499999999999976</v>
      </c>
    </row>
    <row r="19" spans="1:17" s="4" customFormat="1" ht="8.25" customHeight="1">
      <c r="A19" s="7"/>
      <c r="B19" s="8"/>
      <c r="C19" s="9"/>
      <c r="D19" s="10"/>
      <c r="E19" s="10"/>
      <c r="F19" s="10"/>
      <c r="G19" s="11"/>
      <c r="H19" s="11"/>
      <c r="I19" s="11"/>
      <c r="J19" s="12"/>
      <c r="K19" s="196"/>
      <c r="L19" s="196"/>
      <c r="M19" s="196"/>
      <c r="N19" s="196"/>
      <c r="O19" s="13"/>
      <c r="P19" s="13"/>
      <c r="Q19" s="13"/>
    </row>
    <row r="20" spans="1:17" s="3" customFormat="1" ht="30" customHeight="1">
      <c r="A20" s="14"/>
      <c r="B20" s="14"/>
      <c r="C20" s="6"/>
      <c r="E20" s="22"/>
      <c r="F20" s="22"/>
      <c r="G20" s="260" t="s">
        <v>15</v>
      </c>
      <c r="H20" s="261"/>
      <c r="I20" s="262"/>
      <c r="J20" s="260"/>
      <c r="K20" s="263"/>
      <c r="L20" s="263"/>
      <c r="M20" s="260" t="s">
        <v>294</v>
      </c>
      <c r="N20" s="263"/>
      <c r="O20" s="262"/>
      <c r="P20" s="14"/>
      <c r="Q20" s="14"/>
    </row>
    <row r="21" spans="1:17" s="3" customFormat="1" ht="9.75" customHeight="1">
      <c r="A21" s="14"/>
      <c r="B21" s="14"/>
      <c r="C21" s="6"/>
      <c r="E21" s="16"/>
      <c r="F21" s="16"/>
      <c r="G21" s="261"/>
      <c r="H21" s="261"/>
      <c r="I21" s="262"/>
      <c r="J21" s="264"/>
      <c r="K21" s="265"/>
      <c r="L21" s="265"/>
      <c r="M21" s="265"/>
      <c r="N21" s="265"/>
      <c r="O21" s="262"/>
      <c r="P21" s="14"/>
      <c r="Q21" s="14"/>
    </row>
    <row r="22" spans="1:17" s="3" customFormat="1" ht="30" customHeight="1">
      <c r="A22" s="14"/>
      <c r="B22" s="14"/>
      <c r="C22" s="6"/>
      <c r="E22" s="22"/>
      <c r="F22" s="22"/>
      <c r="G22" s="260" t="s">
        <v>2</v>
      </c>
      <c r="H22" s="261"/>
      <c r="I22" s="262"/>
      <c r="J22" s="260"/>
      <c r="K22" s="263"/>
      <c r="L22" s="263"/>
      <c r="M22" s="260" t="s">
        <v>20</v>
      </c>
      <c r="N22" s="263"/>
      <c r="O22" s="262"/>
      <c r="P22" s="14"/>
      <c r="Q22" s="1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8">
    <mergeCell ref="D8:D9"/>
    <mergeCell ref="E8:E9"/>
    <mergeCell ref="T8:T9"/>
    <mergeCell ref="G8:G9"/>
    <mergeCell ref="H8:H9"/>
    <mergeCell ref="I8:I9"/>
    <mergeCell ref="J8:J9"/>
    <mergeCell ref="K8:R8"/>
    <mergeCell ref="H6:I6"/>
    <mergeCell ref="J6:T6"/>
    <mergeCell ref="S8:S9"/>
    <mergeCell ref="A7:B7"/>
    <mergeCell ref="D7:G7"/>
    <mergeCell ref="H7:I7"/>
    <mergeCell ref="J7:T7"/>
    <mergeCell ref="A8:A9"/>
    <mergeCell ref="B8:B9"/>
    <mergeCell ref="C8:C9"/>
    <mergeCell ref="A10:T10"/>
    <mergeCell ref="A15:T15"/>
    <mergeCell ref="F8:F9"/>
    <mergeCell ref="A1:T1"/>
    <mergeCell ref="A2:T2"/>
    <mergeCell ref="A3:T3"/>
    <mergeCell ref="A4:T4"/>
    <mergeCell ref="A5:T5"/>
    <mergeCell ref="A6:B6"/>
    <mergeCell ref="D6:G6"/>
  </mergeCells>
  <printOptions/>
  <pageMargins left="0" right="0" top="0" bottom="0" header="0" footer="0"/>
  <pageSetup horizontalDpi="600" verticalDpi="600" orientation="landscape" paperSize="9" scale="2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33" zoomScaleNormal="44" zoomScaleSheetLayoutView="33" zoomScalePageLayoutView="0" workbookViewId="0" topLeftCell="A4">
      <selection activeCell="E11" sqref="E11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53.421875" style="2" customWidth="1"/>
    <col min="4" max="4" width="17.140625" style="1" customWidth="1"/>
    <col min="5" max="5" width="15.28125" style="1" customWidth="1"/>
    <col min="6" max="6" width="14.57421875" style="1" customWidth="1"/>
    <col min="7" max="7" width="43.57421875" style="1" customWidth="1"/>
    <col min="8" max="8" width="48.7109375" style="1" customWidth="1"/>
    <col min="9" max="9" width="48.57421875" style="1" customWidth="1"/>
    <col min="10" max="10" width="39.57421875" style="1" customWidth="1"/>
    <col min="11" max="12" width="20.421875" style="1" customWidth="1"/>
    <col min="13" max="13" width="20.140625" style="1" customWidth="1"/>
    <col min="14" max="14" width="20.421875" style="1" customWidth="1"/>
    <col min="15" max="15" width="19.28125" style="1" customWidth="1"/>
    <col min="16" max="16" width="24.421875" style="1" customWidth="1"/>
    <col min="17" max="17" width="16.7109375" style="1" customWidth="1"/>
    <col min="18" max="18" width="22.8515625" style="1" customWidth="1"/>
    <col min="19" max="19" width="22.7109375" style="1" customWidth="1"/>
    <col min="20" max="20" width="18.28125" style="1" customWidth="1"/>
    <col min="21" max="21" width="15.28125" style="1" customWidth="1"/>
    <col min="22" max="16384" width="9.140625" style="1" customWidth="1"/>
  </cols>
  <sheetData>
    <row r="1" spans="1:20" s="3" customFormat="1" ht="54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9"/>
      <c r="P1" s="739"/>
      <c r="Q1" s="740"/>
      <c r="R1" s="740"/>
      <c r="S1" s="740"/>
      <c r="T1" s="740"/>
    </row>
    <row r="2" spans="1:20" s="3" customFormat="1" ht="32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2"/>
      <c r="P2" s="742"/>
      <c r="Q2" s="743"/>
      <c r="R2" s="743"/>
      <c r="S2" s="744"/>
      <c r="T2" s="744"/>
    </row>
    <row r="3" spans="1:20" s="3" customFormat="1" ht="33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2"/>
      <c r="P3" s="742"/>
      <c r="Q3" s="743"/>
      <c r="R3" s="743"/>
      <c r="S3" s="744"/>
      <c r="T3" s="744"/>
    </row>
    <row r="4" spans="1:20" s="3" customFormat="1" ht="38.25" customHeight="1">
      <c r="A4" s="741" t="s">
        <v>446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2"/>
      <c r="P4" s="742"/>
      <c r="Q4" s="743"/>
      <c r="R4" s="743"/>
      <c r="S4" s="744"/>
      <c r="T4" s="744"/>
    </row>
    <row r="5" spans="1:20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2"/>
      <c r="P5" s="742"/>
      <c r="Q5" s="743"/>
      <c r="R5" s="743"/>
      <c r="S5" s="744"/>
      <c r="T5" s="744"/>
    </row>
    <row r="6" spans="1:20" s="3" customFormat="1" ht="31.5" customHeight="1" thickBot="1">
      <c r="A6" s="710" t="s">
        <v>27</v>
      </c>
      <c r="B6" s="711"/>
      <c r="C6" s="47" t="s">
        <v>28</v>
      </c>
      <c r="D6" s="712" t="s">
        <v>29</v>
      </c>
      <c r="E6" s="713"/>
      <c r="F6" s="714"/>
      <c r="G6" s="715"/>
      <c r="H6" s="716" t="s">
        <v>53</v>
      </c>
      <c r="I6" s="717"/>
      <c r="J6" s="712" t="s">
        <v>54</v>
      </c>
      <c r="K6" s="713"/>
      <c r="L6" s="713"/>
      <c r="M6" s="713"/>
      <c r="N6" s="713"/>
      <c r="O6" s="715"/>
      <c r="P6" s="715"/>
      <c r="Q6" s="715"/>
      <c r="R6" s="715"/>
      <c r="S6" s="715"/>
      <c r="T6" s="718"/>
    </row>
    <row r="7" spans="1:20" s="3" customFormat="1" ht="46.5" customHeight="1" thickBot="1">
      <c r="A7" s="690" t="s">
        <v>63</v>
      </c>
      <c r="B7" s="691"/>
      <c r="C7" s="48" t="s">
        <v>113</v>
      </c>
      <c r="D7" s="692" t="s">
        <v>159</v>
      </c>
      <c r="E7" s="693"/>
      <c r="F7" s="694"/>
      <c r="G7" s="695"/>
      <c r="H7" s="721" t="s">
        <v>111</v>
      </c>
      <c r="I7" s="722"/>
      <c r="J7" s="723" t="s">
        <v>172</v>
      </c>
      <c r="K7" s="724"/>
      <c r="L7" s="724"/>
      <c r="M7" s="724"/>
      <c r="N7" s="724"/>
      <c r="O7" s="725"/>
      <c r="P7" s="725"/>
      <c r="Q7" s="725"/>
      <c r="R7" s="725"/>
      <c r="S7" s="725"/>
      <c r="T7" s="726"/>
    </row>
    <row r="8" spans="1:20" s="4" customFormat="1" ht="27.75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19" t="s">
        <v>16</v>
      </c>
      <c r="I8" s="727" t="s">
        <v>17</v>
      </c>
      <c r="J8" s="729" t="s">
        <v>19</v>
      </c>
      <c r="K8" s="737" t="s">
        <v>11</v>
      </c>
      <c r="L8" s="635"/>
      <c r="M8" s="635"/>
      <c r="N8" s="635"/>
      <c r="O8" s="635"/>
      <c r="P8" s="635"/>
      <c r="Q8" s="635"/>
      <c r="R8" s="620"/>
      <c r="S8" s="735" t="s">
        <v>52</v>
      </c>
      <c r="T8" s="735"/>
    </row>
    <row r="9" spans="1:21" s="5" customFormat="1" ht="56.25" customHeight="1" thickBot="1">
      <c r="A9" s="732"/>
      <c r="B9" s="734"/>
      <c r="C9" s="697"/>
      <c r="D9" s="699"/>
      <c r="E9" s="701"/>
      <c r="F9" s="703"/>
      <c r="G9" s="703"/>
      <c r="H9" s="720"/>
      <c r="I9" s="728"/>
      <c r="J9" s="730"/>
      <c r="K9" s="193" t="s">
        <v>167</v>
      </c>
      <c r="L9" s="194" t="s">
        <v>168</v>
      </c>
      <c r="M9" s="194" t="s">
        <v>169</v>
      </c>
      <c r="N9" s="195" t="s">
        <v>170</v>
      </c>
      <c r="O9" s="360" t="s">
        <v>160</v>
      </c>
      <c r="P9" s="414" t="s">
        <v>13</v>
      </c>
      <c r="Q9" s="411" t="s">
        <v>161</v>
      </c>
      <c r="R9" s="412" t="s">
        <v>162</v>
      </c>
      <c r="S9" s="736"/>
      <c r="T9" s="736"/>
      <c r="U9" s="61">
        <v>78</v>
      </c>
    </row>
    <row r="10" spans="1:21" s="5" customFormat="1" ht="240" customHeight="1">
      <c r="A10" s="466">
        <v>1</v>
      </c>
      <c r="B10" s="467">
        <v>63</v>
      </c>
      <c r="C10" s="352" t="s">
        <v>438</v>
      </c>
      <c r="D10" s="119">
        <v>1999</v>
      </c>
      <c r="E10" s="76" t="s">
        <v>85</v>
      </c>
      <c r="F10" s="567"/>
      <c r="G10" s="353" t="s">
        <v>307</v>
      </c>
      <c r="H10" s="453" t="s">
        <v>308</v>
      </c>
      <c r="I10" s="463" t="s">
        <v>131</v>
      </c>
      <c r="J10" s="52" t="s">
        <v>132</v>
      </c>
      <c r="K10" s="209">
        <v>7.5</v>
      </c>
      <c r="L10" s="210">
        <v>7.5</v>
      </c>
      <c r="M10" s="210">
        <v>7.5</v>
      </c>
      <c r="N10" s="211">
        <v>7.5</v>
      </c>
      <c r="O10" s="358">
        <f>(K10+L10+M10+N10)/4</f>
        <v>7.5</v>
      </c>
      <c r="P10" s="219">
        <v>70.5</v>
      </c>
      <c r="Q10" s="497">
        <v>0</v>
      </c>
      <c r="R10" s="248">
        <f>O10-Q10</f>
        <v>7.5</v>
      </c>
      <c r="S10" s="248"/>
      <c r="T10" s="156"/>
      <c r="U10" s="25">
        <f>(P10-$U$9)*0.1</f>
        <v>-0.75</v>
      </c>
    </row>
    <row r="11" spans="1:21" s="5" customFormat="1" ht="240" customHeight="1">
      <c r="A11" s="468">
        <v>2</v>
      </c>
      <c r="B11" s="469">
        <v>37</v>
      </c>
      <c r="C11" s="354" t="s">
        <v>217</v>
      </c>
      <c r="D11" s="120"/>
      <c r="E11" s="78" t="s">
        <v>7</v>
      </c>
      <c r="F11" s="568"/>
      <c r="G11" s="355" t="s">
        <v>314</v>
      </c>
      <c r="H11" s="337"/>
      <c r="I11" s="464" t="s">
        <v>306</v>
      </c>
      <c r="J11" s="187" t="s">
        <v>128</v>
      </c>
      <c r="K11" s="202">
        <v>7</v>
      </c>
      <c r="L11" s="203">
        <v>7.2</v>
      </c>
      <c r="M11" s="203">
        <v>7</v>
      </c>
      <c r="N11" s="204">
        <v>7</v>
      </c>
      <c r="O11" s="359">
        <f>(K11+L11+M11+N11)/4</f>
        <v>7.05</v>
      </c>
      <c r="P11" s="213">
        <v>77.67</v>
      </c>
      <c r="Q11" s="506">
        <v>0</v>
      </c>
      <c r="R11" s="266">
        <f>O11-Q11</f>
        <v>7.05</v>
      </c>
      <c r="S11" s="266"/>
      <c r="T11" s="157"/>
      <c r="U11" s="25">
        <f>(P11-$U$9)*0.1</f>
        <v>-0.03299999999999983</v>
      </c>
    </row>
    <row r="12" spans="1:21" s="5" customFormat="1" ht="240" customHeight="1" thickBot="1">
      <c r="A12" s="470"/>
      <c r="B12" s="471">
        <v>44</v>
      </c>
      <c r="C12" s="356" t="s">
        <v>126</v>
      </c>
      <c r="D12" s="121">
        <v>2001</v>
      </c>
      <c r="E12" s="80" t="s">
        <v>84</v>
      </c>
      <c r="F12" s="569"/>
      <c r="G12" s="357" t="s">
        <v>127</v>
      </c>
      <c r="H12" s="348"/>
      <c r="I12" s="465" t="s">
        <v>306</v>
      </c>
      <c r="J12" s="188" t="s">
        <v>128</v>
      </c>
      <c r="K12" s="848" t="s">
        <v>449</v>
      </c>
      <c r="L12" s="797"/>
      <c r="M12" s="797"/>
      <c r="N12" s="797"/>
      <c r="O12" s="797"/>
      <c r="P12" s="797"/>
      <c r="Q12" s="797"/>
      <c r="R12" s="797"/>
      <c r="S12" s="797"/>
      <c r="T12" s="798"/>
      <c r="U12" s="25">
        <f>(P12-$U$9)*0.1</f>
        <v>-7.800000000000001</v>
      </c>
    </row>
    <row r="13" spans="1:17" s="4" customFormat="1" ht="56.25" customHeight="1">
      <c r="A13" s="7"/>
      <c r="B13" s="8"/>
      <c r="C13" s="9"/>
      <c r="D13" s="10"/>
      <c r="E13" s="10"/>
      <c r="F13" s="10"/>
      <c r="G13" s="11"/>
      <c r="H13" s="11"/>
      <c r="I13" s="11"/>
      <c r="J13" s="12"/>
      <c r="K13" s="196"/>
      <c r="L13" s="196"/>
      <c r="M13" s="196"/>
      <c r="N13" s="196"/>
      <c r="O13" s="13"/>
      <c r="P13" s="13"/>
      <c r="Q13" s="13"/>
    </row>
    <row r="14" spans="1:17" s="3" customFormat="1" ht="45.75" customHeight="1">
      <c r="A14" s="14"/>
      <c r="B14" s="14"/>
      <c r="C14" s="6"/>
      <c r="E14" s="22"/>
      <c r="F14" s="22"/>
      <c r="G14" s="404" t="s">
        <v>15</v>
      </c>
      <c r="H14" s="405"/>
      <c r="I14" s="406"/>
      <c r="J14" s="404"/>
      <c r="K14" s="407"/>
      <c r="L14" s="407"/>
      <c r="M14" s="408" t="s">
        <v>294</v>
      </c>
      <c r="N14" s="407"/>
      <c r="P14" s="14"/>
      <c r="Q14" s="14"/>
    </row>
    <row r="15" spans="1:17" s="3" customFormat="1" ht="45.75" customHeight="1">
      <c r="A15" s="14"/>
      <c r="B15" s="14"/>
      <c r="C15" s="6"/>
      <c r="E15" s="16"/>
      <c r="F15" s="16"/>
      <c r="G15" s="405"/>
      <c r="H15" s="405"/>
      <c r="I15" s="406"/>
      <c r="J15" s="409"/>
      <c r="K15" s="410"/>
      <c r="L15" s="410"/>
      <c r="M15" s="410"/>
      <c r="N15" s="410"/>
      <c r="P15" s="14"/>
      <c r="Q15" s="14"/>
    </row>
    <row r="16" spans="1:17" s="3" customFormat="1" ht="45.75" customHeight="1">
      <c r="A16" s="14"/>
      <c r="B16" s="14"/>
      <c r="C16" s="6"/>
      <c r="E16" s="22"/>
      <c r="F16" s="22"/>
      <c r="G16" s="404" t="s">
        <v>2</v>
      </c>
      <c r="H16" s="405"/>
      <c r="I16" s="406"/>
      <c r="J16" s="404"/>
      <c r="K16" s="407"/>
      <c r="L16" s="407"/>
      <c r="M16" s="404" t="s">
        <v>20</v>
      </c>
      <c r="N16" s="407"/>
      <c r="P16" s="14"/>
      <c r="Q16" s="14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27">
    <mergeCell ref="T8:T9"/>
    <mergeCell ref="G8:G9"/>
    <mergeCell ref="H8:H9"/>
    <mergeCell ref="I8:I9"/>
    <mergeCell ref="J8:J9"/>
    <mergeCell ref="K8:R8"/>
    <mergeCell ref="S8:S9"/>
    <mergeCell ref="A7:B7"/>
    <mergeCell ref="D7:G7"/>
    <mergeCell ref="H7:I7"/>
    <mergeCell ref="J7:T7"/>
    <mergeCell ref="A8:A9"/>
    <mergeCell ref="B8:B9"/>
    <mergeCell ref="C8:C9"/>
    <mergeCell ref="D8:D9"/>
    <mergeCell ref="E8:E9"/>
    <mergeCell ref="F8:F9"/>
    <mergeCell ref="K12:T12"/>
    <mergeCell ref="A1:T1"/>
    <mergeCell ref="A2:T2"/>
    <mergeCell ref="A3:T3"/>
    <mergeCell ref="A4:T4"/>
    <mergeCell ref="A5:T5"/>
    <mergeCell ref="A6:B6"/>
    <mergeCell ref="D6:G6"/>
    <mergeCell ref="H6:I6"/>
    <mergeCell ref="J6:T6"/>
  </mergeCells>
  <printOptions/>
  <pageMargins left="0" right="0" top="0" bottom="0" header="0" footer="0"/>
  <pageSetup horizontalDpi="600" verticalDpi="600" orientation="landscape" paperSize="9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view="pageBreakPreview" zoomScale="41" zoomScaleNormal="61" zoomScaleSheetLayoutView="41" zoomScalePageLayoutView="0" workbookViewId="0" topLeftCell="A16">
      <selection activeCell="G14" sqref="G14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39.7109375" style="1" customWidth="1"/>
    <col min="8" max="8" width="48.7109375" style="1" customWidth="1"/>
    <col min="9" max="9" width="46.00390625" style="1" customWidth="1"/>
    <col min="10" max="10" width="43.140625" style="1" customWidth="1"/>
    <col min="11" max="11" width="16.57421875" style="1" customWidth="1"/>
    <col min="12" max="12" width="24.140625" style="1" customWidth="1"/>
    <col min="13" max="13" width="15.140625" style="1" customWidth="1"/>
    <col min="14" max="14" width="19.7109375" style="1" customWidth="1"/>
    <col min="15" max="15" width="13.140625" style="1" customWidth="1"/>
    <col min="16" max="16" width="16.57421875" style="1" customWidth="1"/>
    <col min="17" max="18" width="15.28125" style="1" customWidth="1"/>
    <col min="19" max="16384" width="9.140625" style="1" customWidth="1"/>
  </cols>
  <sheetData>
    <row r="1" spans="1:16" s="3" customFormat="1" ht="75.75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9"/>
      <c r="L1" s="739"/>
      <c r="M1" s="740"/>
      <c r="N1" s="740"/>
      <c r="O1" s="740"/>
      <c r="P1" s="740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446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854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53.25" customHeight="1" thickBot="1">
      <c r="A7" s="690" t="s">
        <v>67</v>
      </c>
      <c r="B7" s="809"/>
      <c r="C7" s="48" t="s">
        <v>182</v>
      </c>
      <c r="D7" s="755" t="s">
        <v>450</v>
      </c>
      <c r="E7" s="756"/>
      <c r="F7" s="757"/>
      <c r="G7" s="776"/>
      <c r="H7" s="855" t="s">
        <v>185</v>
      </c>
      <c r="I7" s="856"/>
      <c r="J7" s="723" t="s">
        <v>202</v>
      </c>
      <c r="K7" s="725"/>
      <c r="L7" s="725"/>
      <c r="M7" s="725"/>
      <c r="N7" s="725"/>
      <c r="O7" s="725"/>
      <c r="P7" s="726"/>
    </row>
    <row r="8" spans="1:16" s="4" customFormat="1" ht="33" customHeigh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29" t="s">
        <v>19</v>
      </c>
      <c r="K8" s="751" t="s">
        <v>11</v>
      </c>
      <c r="L8" s="857"/>
      <c r="M8" s="858"/>
      <c r="N8" s="752"/>
      <c r="O8" s="849"/>
      <c r="P8" s="849" t="s">
        <v>52</v>
      </c>
    </row>
    <row r="9" spans="1:16" s="4" customFormat="1" ht="33" customHeight="1">
      <c r="A9" s="764"/>
      <c r="B9" s="749"/>
      <c r="C9" s="753"/>
      <c r="D9" s="754"/>
      <c r="E9" s="765"/>
      <c r="F9" s="749"/>
      <c r="G9" s="749"/>
      <c r="H9" s="767"/>
      <c r="I9" s="769"/>
      <c r="J9" s="759"/>
      <c r="K9" s="762" t="s">
        <v>98</v>
      </c>
      <c r="L9" s="763"/>
      <c r="M9" s="852" t="s">
        <v>99</v>
      </c>
      <c r="N9" s="853"/>
      <c r="O9" s="850"/>
      <c r="P9" s="850"/>
    </row>
    <row r="10" spans="1:18" s="5" customFormat="1" ht="66.75" customHeight="1" thickBot="1">
      <c r="A10" s="732"/>
      <c r="B10" s="703"/>
      <c r="C10" s="697"/>
      <c r="D10" s="699"/>
      <c r="E10" s="701"/>
      <c r="F10" s="703"/>
      <c r="G10" s="703"/>
      <c r="H10" s="768"/>
      <c r="I10" s="728"/>
      <c r="J10" s="730"/>
      <c r="K10" s="24" t="s">
        <v>12</v>
      </c>
      <c r="L10" s="17" t="s">
        <v>13</v>
      </c>
      <c r="M10" s="24" t="s">
        <v>12</v>
      </c>
      <c r="N10" s="35" t="s">
        <v>13</v>
      </c>
      <c r="O10" s="851"/>
      <c r="P10" s="851"/>
      <c r="Q10" s="61">
        <v>84</v>
      </c>
      <c r="R10" s="61">
        <v>40</v>
      </c>
    </row>
    <row r="11" spans="1:18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(L25-$Q$10)/4</f>
        <v>-21</v>
      </c>
      <c r="R11" s="15">
        <f>(N25-$R$10)/4</f>
        <v>-10</v>
      </c>
    </row>
    <row r="12" spans="1:18" s="5" customFormat="1" ht="33.75" customHeight="1" thickBot="1">
      <c r="A12" s="781" t="s">
        <v>93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3"/>
      <c r="Q12" s="25"/>
      <c r="R12" s="15"/>
    </row>
    <row r="13" spans="1:19" s="5" customFormat="1" ht="87.75" customHeight="1">
      <c r="A13" s="288">
        <v>1</v>
      </c>
      <c r="B13" s="289">
        <v>73</v>
      </c>
      <c r="C13" s="110" t="s">
        <v>413</v>
      </c>
      <c r="D13" s="367">
        <v>1962</v>
      </c>
      <c r="E13" s="368" t="s">
        <v>7</v>
      </c>
      <c r="F13" s="290"/>
      <c r="G13" s="401" t="s">
        <v>88</v>
      </c>
      <c r="H13" s="383"/>
      <c r="I13" s="323" t="s">
        <v>337</v>
      </c>
      <c r="J13" s="323" t="s">
        <v>101</v>
      </c>
      <c r="K13" s="142">
        <v>0</v>
      </c>
      <c r="L13" s="143">
        <v>81.16</v>
      </c>
      <c r="M13" s="146"/>
      <c r="N13" s="147"/>
      <c r="O13" s="44"/>
      <c r="P13" s="157"/>
      <c r="Q13" s="25">
        <f>(L13-$Q$10)/4</f>
        <v>-0.7100000000000009</v>
      </c>
      <c r="R13" s="15">
        <f>(N13-$R$10)/1</f>
        <v>-40</v>
      </c>
      <c r="S13" s="5">
        <v>1</v>
      </c>
    </row>
    <row r="14" spans="1:18" s="5" customFormat="1" ht="87.75" customHeight="1">
      <c r="A14" s="288">
        <v>2</v>
      </c>
      <c r="B14" s="289">
        <v>100</v>
      </c>
      <c r="C14" s="110" t="s">
        <v>451</v>
      </c>
      <c r="D14" s="367"/>
      <c r="E14" s="368" t="s">
        <v>7</v>
      </c>
      <c r="F14" s="290"/>
      <c r="G14" s="401" t="s">
        <v>295</v>
      </c>
      <c r="H14" s="383"/>
      <c r="I14" s="323" t="s">
        <v>78</v>
      </c>
      <c r="J14" s="323" t="s">
        <v>8</v>
      </c>
      <c r="K14" s="142">
        <v>2</v>
      </c>
      <c r="L14" s="143">
        <v>88.04</v>
      </c>
      <c r="M14" s="146"/>
      <c r="N14" s="147"/>
      <c r="O14" s="44"/>
      <c r="P14" s="157"/>
      <c r="Q14" s="25">
        <f>(L14-$Q$10)/4</f>
        <v>1.0100000000000016</v>
      </c>
      <c r="R14" s="15">
        <f>(N14-$R$10)/1</f>
        <v>-40</v>
      </c>
    </row>
    <row r="15" spans="1:18" s="5" customFormat="1" ht="99" customHeight="1" thickBot="1">
      <c r="A15" s="298">
        <v>3</v>
      </c>
      <c r="B15" s="299">
        <v>72</v>
      </c>
      <c r="C15" s="126" t="s">
        <v>452</v>
      </c>
      <c r="D15" s="389">
        <v>1962</v>
      </c>
      <c r="E15" s="390" t="s">
        <v>7</v>
      </c>
      <c r="F15" s="300"/>
      <c r="G15" s="402" t="s">
        <v>145</v>
      </c>
      <c r="H15" s="380"/>
      <c r="I15" s="332" t="s">
        <v>337</v>
      </c>
      <c r="J15" s="332" t="s">
        <v>101</v>
      </c>
      <c r="K15" s="144">
        <v>4</v>
      </c>
      <c r="L15" s="145">
        <v>75.97</v>
      </c>
      <c r="M15" s="148"/>
      <c r="N15" s="149"/>
      <c r="O15" s="43"/>
      <c r="P15" s="158"/>
      <c r="Q15" s="25">
        <f>(L15-$Q$10)/4</f>
        <v>-2.0075000000000003</v>
      </c>
      <c r="R15" s="15">
        <f>(N15-$R$10)/1</f>
        <v>-40</v>
      </c>
    </row>
    <row r="16" spans="1:18" s="5" customFormat="1" ht="33.75" customHeight="1" thickBot="1">
      <c r="A16" s="781" t="s">
        <v>240</v>
      </c>
      <c r="B16" s="782"/>
      <c r="C16" s="782"/>
      <c r="D16" s="782"/>
      <c r="E16" s="782"/>
      <c r="F16" s="782"/>
      <c r="G16" s="782"/>
      <c r="H16" s="782"/>
      <c r="I16" s="782"/>
      <c r="J16" s="782"/>
      <c r="K16" s="782"/>
      <c r="L16" s="782"/>
      <c r="M16" s="782"/>
      <c r="N16" s="782"/>
      <c r="O16" s="782"/>
      <c r="P16" s="783"/>
      <c r="Q16" s="25"/>
      <c r="R16" s="15"/>
    </row>
    <row r="17" spans="1:19" s="5" customFormat="1" ht="99" customHeight="1">
      <c r="A17" s="284">
        <v>1</v>
      </c>
      <c r="B17" s="285">
        <v>25</v>
      </c>
      <c r="C17" s="286" t="s">
        <v>328</v>
      </c>
      <c r="D17" s="365">
        <v>1992</v>
      </c>
      <c r="E17" s="366" t="s">
        <v>82</v>
      </c>
      <c r="F17" s="287"/>
      <c r="G17" s="400" t="s">
        <v>329</v>
      </c>
      <c r="H17" s="382"/>
      <c r="I17" s="341" t="s">
        <v>330</v>
      </c>
      <c r="J17" s="341" t="s">
        <v>8</v>
      </c>
      <c r="K17" s="150">
        <v>0</v>
      </c>
      <c r="L17" s="151">
        <v>74.25</v>
      </c>
      <c r="M17" s="152">
        <v>0</v>
      </c>
      <c r="N17" s="153">
        <v>28.68</v>
      </c>
      <c r="O17" s="74"/>
      <c r="P17" s="156"/>
      <c r="Q17" s="25">
        <f aca="true" t="shared" si="0" ref="Q17:Q24">(L17-$Q$10)/4</f>
        <v>-2.4375</v>
      </c>
      <c r="R17" s="15">
        <f aca="true" t="shared" si="1" ref="R17:R24">(N17-$R$10)/1</f>
        <v>-11.32</v>
      </c>
      <c r="S17" s="5">
        <v>3</v>
      </c>
    </row>
    <row r="18" spans="1:19" s="5" customFormat="1" ht="99" customHeight="1">
      <c r="A18" s="288">
        <v>2</v>
      </c>
      <c r="B18" s="289">
        <v>29</v>
      </c>
      <c r="C18" s="110" t="s">
        <v>300</v>
      </c>
      <c r="D18" s="367">
        <v>1980</v>
      </c>
      <c r="E18" s="368" t="s">
        <v>81</v>
      </c>
      <c r="F18" s="290"/>
      <c r="G18" s="401" t="s">
        <v>301</v>
      </c>
      <c r="H18" s="383"/>
      <c r="I18" s="323" t="s">
        <v>302</v>
      </c>
      <c r="J18" s="323" t="s">
        <v>303</v>
      </c>
      <c r="K18" s="142">
        <v>0</v>
      </c>
      <c r="L18" s="143">
        <v>83.06</v>
      </c>
      <c r="M18" s="146">
        <v>0</v>
      </c>
      <c r="N18" s="147">
        <v>31.05</v>
      </c>
      <c r="O18" s="44"/>
      <c r="P18" s="157"/>
      <c r="Q18" s="25">
        <f t="shared" si="0"/>
        <v>-0.23499999999999943</v>
      </c>
      <c r="R18" s="15">
        <f t="shared" si="1"/>
        <v>-8.95</v>
      </c>
      <c r="S18" s="5">
        <v>4</v>
      </c>
    </row>
    <row r="19" spans="1:19" s="5" customFormat="1" ht="99" customHeight="1">
      <c r="A19" s="288">
        <v>3</v>
      </c>
      <c r="B19" s="289">
        <v>34</v>
      </c>
      <c r="C19" s="110" t="s">
        <v>260</v>
      </c>
      <c r="D19" s="367">
        <v>1984</v>
      </c>
      <c r="E19" s="368" t="s">
        <v>82</v>
      </c>
      <c r="F19" s="290"/>
      <c r="G19" s="401" t="s">
        <v>256</v>
      </c>
      <c r="H19" s="383"/>
      <c r="I19" s="323" t="s">
        <v>331</v>
      </c>
      <c r="J19" s="323" t="s">
        <v>255</v>
      </c>
      <c r="K19" s="142">
        <v>0</v>
      </c>
      <c r="L19" s="143">
        <v>78.17</v>
      </c>
      <c r="M19" s="146">
        <v>0</v>
      </c>
      <c r="N19" s="147">
        <v>31.4</v>
      </c>
      <c r="O19" s="44"/>
      <c r="P19" s="157"/>
      <c r="Q19" s="25">
        <f t="shared" si="0"/>
        <v>-1.4574999999999996</v>
      </c>
      <c r="R19" s="15">
        <f t="shared" si="1"/>
        <v>-8.600000000000001</v>
      </c>
      <c r="S19" s="5">
        <v>8</v>
      </c>
    </row>
    <row r="20" spans="1:19" s="5" customFormat="1" ht="99" customHeight="1">
      <c r="A20" s="288">
        <v>4</v>
      </c>
      <c r="B20" s="289">
        <v>7</v>
      </c>
      <c r="C20" s="110" t="s">
        <v>275</v>
      </c>
      <c r="D20" s="367">
        <v>1982</v>
      </c>
      <c r="E20" s="368" t="s">
        <v>81</v>
      </c>
      <c r="F20" s="290"/>
      <c r="G20" s="401" t="s">
        <v>249</v>
      </c>
      <c r="H20" s="383"/>
      <c r="I20" s="323" t="s">
        <v>297</v>
      </c>
      <c r="J20" s="323" t="s">
        <v>8</v>
      </c>
      <c r="K20" s="142">
        <v>0</v>
      </c>
      <c r="L20" s="143">
        <v>83.42</v>
      </c>
      <c r="M20" s="146">
        <v>0</v>
      </c>
      <c r="N20" s="147">
        <v>35.9</v>
      </c>
      <c r="O20" s="44"/>
      <c r="P20" s="157"/>
      <c r="Q20" s="25">
        <f t="shared" si="0"/>
        <v>-0.14499999999999957</v>
      </c>
      <c r="R20" s="15">
        <f t="shared" si="1"/>
        <v>-4.100000000000001</v>
      </c>
      <c r="S20" s="5">
        <v>7</v>
      </c>
    </row>
    <row r="21" spans="1:19" s="5" customFormat="1" ht="99" customHeight="1">
      <c r="A21" s="288">
        <v>5</v>
      </c>
      <c r="B21" s="289">
        <v>40</v>
      </c>
      <c r="C21" s="110" t="s">
        <v>128</v>
      </c>
      <c r="D21" s="367">
        <v>1986</v>
      </c>
      <c r="E21" s="368" t="s">
        <v>81</v>
      </c>
      <c r="F21" s="290"/>
      <c r="G21" s="401" t="s">
        <v>332</v>
      </c>
      <c r="H21" s="383"/>
      <c r="I21" s="323" t="s">
        <v>306</v>
      </c>
      <c r="J21" s="323" t="s">
        <v>8</v>
      </c>
      <c r="K21" s="142">
        <v>0</v>
      </c>
      <c r="L21" s="143">
        <v>83.11</v>
      </c>
      <c r="M21" s="146">
        <v>0</v>
      </c>
      <c r="N21" s="147">
        <v>37.88</v>
      </c>
      <c r="O21" s="44"/>
      <c r="P21" s="157"/>
      <c r="Q21" s="25">
        <f t="shared" si="0"/>
        <v>-0.22250000000000014</v>
      </c>
      <c r="R21" s="15">
        <f t="shared" si="1"/>
        <v>-2.1199999999999974</v>
      </c>
      <c r="S21" s="5">
        <v>2</v>
      </c>
    </row>
    <row r="22" spans="1:19" s="5" customFormat="1" ht="99" customHeight="1">
      <c r="A22" s="288">
        <v>6</v>
      </c>
      <c r="B22" s="289">
        <v>77</v>
      </c>
      <c r="C22" s="110" t="s">
        <v>333</v>
      </c>
      <c r="D22" s="367">
        <v>1971</v>
      </c>
      <c r="E22" s="368" t="s">
        <v>86</v>
      </c>
      <c r="F22" s="290"/>
      <c r="G22" s="401" t="s">
        <v>334</v>
      </c>
      <c r="H22" s="383"/>
      <c r="I22" s="323" t="s">
        <v>335</v>
      </c>
      <c r="J22" s="323" t="s">
        <v>336</v>
      </c>
      <c r="K22" s="142">
        <v>0</v>
      </c>
      <c r="L22" s="143">
        <v>75.78</v>
      </c>
      <c r="M22" s="146">
        <v>4</v>
      </c>
      <c r="N22" s="147">
        <v>32.48</v>
      </c>
      <c r="O22" s="44"/>
      <c r="P22" s="157"/>
      <c r="Q22" s="25">
        <f t="shared" si="0"/>
        <v>-2.0549999999999997</v>
      </c>
      <c r="R22" s="15">
        <f t="shared" si="1"/>
        <v>-7.520000000000003</v>
      </c>
      <c r="S22" s="5">
        <v>5</v>
      </c>
    </row>
    <row r="23" spans="1:19" s="5" customFormat="1" ht="99" customHeight="1">
      <c r="A23" s="288">
        <v>7</v>
      </c>
      <c r="B23" s="289">
        <v>45</v>
      </c>
      <c r="C23" s="110" t="s">
        <v>126</v>
      </c>
      <c r="D23" s="367">
        <v>2001</v>
      </c>
      <c r="E23" s="368" t="s">
        <v>84</v>
      </c>
      <c r="F23" s="290"/>
      <c r="G23" s="401" t="s">
        <v>441</v>
      </c>
      <c r="H23" s="383"/>
      <c r="I23" s="323" t="s">
        <v>306</v>
      </c>
      <c r="J23" s="323" t="s">
        <v>128</v>
      </c>
      <c r="K23" s="142">
        <v>0</v>
      </c>
      <c r="L23" s="143">
        <v>75.26</v>
      </c>
      <c r="M23" s="146">
        <v>12</v>
      </c>
      <c r="N23" s="147">
        <v>47.65</v>
      </c>
      <c r="O23" s="44"/>
      <c r="P23" s="157"/>
      <c r="Q23" s="25">
        <f t="shared" si="0"/>
        <v>-2.1849999999999987</v>
      </c>
      <c r="R23" s="15">
        <f t="shared" si="1"/>
        <v>7.649999999999999</v>
      </c>
      <c r="S23" s="5">
        <v>6</v>
      </c>
    </row>
    <row r="24" spans="1:18" s="5" customFormat="1" ht="99" customHeight="1" thickBot="1">
      <c r="A24" s="291"/>
      <c r="B24" s="292">
        <v>30</v>
      </c>
      <c r="C24" s="111" t="s">
        <v>303</v>
      </c>
      <c r="D24" s="369">
        <v>1979</v>
      </c>
      <c r="E24" s="370" t="s">
        <v>81</v>
      </c>
      <c r="F24" s="293"/>
      <c r="G24" s="403" t="s">
        <v>304</v>
      </c>
      <c r="H24" s="384"/>
      <c r="I24" s="416" t="s">
        <v>302</v>
      </c>
      <c r="J24" s="416" t="s">
        <v>300</v>
      </c>
      <c r="K24" s="268">
        <v>10</v>
      </c>
      <c r="L24" s="269">
        <v>88.6</v>
      </c>
      <c r="M24" s="270"/>
      <c r="N24" s="154"/>
      <c r="O24" s="271"/>
      <c r="P24" s="163"/>
      <c r="Q24" s="25">
        <f t="shared" si="0"/>
        <v>1.1499999999999986</v>
      </c>
      <c r="R24" s="15">
        <f t="shared" si="1"/>
        <v>-40</v>
      </c>
    </row>
    <row r="25" spans="1:13" s="4" customFormat="1" ht="15.75" customHeight="1">
      <c r="A25" s="7"/>
      <c r="B25" s="8"/>
      <c r="C25" s="9"/>
      <c r="D25" s="10"/>
      <c r="E25" s="10"/>
      <c r="F25" s="10"/>
      <c r="G25" s="11"/>
      <c r="H25" s="11"/>
      <c r="I25" s="11"/>
      <c r="J25" s="12"/>
      <c r="K25" s="13"/>
      <c r="L25" s="13"/>
      <c r="M25" s="13"/>
    </row>
    <row r="26" spans="1:13" s="3" customFormat="1" ht="23.25" customHeight="1">
      <c r="A26" s="14"/>
      <c r="B26" s="14"/>
      <c r="C26" s="6"/>
      <c r="E26" s="22"/>
      <c r="F26" s="22"/>
      <c r="G26" s="18" t="s">
        <v>15</v>
      </c>
      <c r="H26" s="16"/>
      <c r="I26" s="20"/>
      <c r="J26" s="18" t="s">
        <v>294</v>
      </c>
      <c r="L26" s="14"/>
      <c r="M26" s="14"/>
    </row>
    <row r="27" spans="1:13" s="3" customFormat="1" ht="9.75" customHeight="1">
      <c r="A27" s="14"/>
      <c r="B27" s="14"/>
      <c r="C27" s="6"/>
      <c r="E27" s="16"/>
      <c r="F27" s="16"/>
      <c r="G27" s="16"/>
      <c r="H27" s="16"/>
      <c r="I27" s="20"/>
      <c r="J27" s="21"/>
      <c r="L27" s="14"/>
      <c r="M27" s="14"/>
    </row>
    <row r="28" spans="1:13" s="3" customFormat="1" ht="30" customHeight="1">
      <c r="A28" s="14"/>
      <c r="B28" s="14"/>
      <c r="C28" s="6"/>
      <c r="E28" s="22"/>
      <c r="F28" s="22"/>
      <c r="G28" s="18" t="s">
        <v>2</v>
      </c>
      <c r="H28" s="16"/>
      <c r="I28" s="20"/>
      <c r="J28" s="18" t="s">
        <v>20</v>
      </c>
      <c r="L28" s="14"/>
      <c r="M28" s="14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30">
    <mergeCell ref="J6:P6"/>
    <mergeCell ref="H8:H10"/>
    <mergeCell ref="A7:B7"/>
    <mergeCell ref="D7:G7"/>
    <mergeCell ref="H7:I7"/>
    <mergeCell ref="J7:P7"/>
    <mergeCell ref="A8:A10"/>
    <mergeCell ref="B8:B10"/>
    <mergeCell ref="I8:I10"/>
    <mergeCell ref="K8:N8"/>
    <mergeCell ref="G8:G10"/>
    <mergeCell ref="O8:O10"/>
    <mergeCell ref="A1:P1"/>
    <mergeCell ref="A2:P2"/>
    <mergeCell ref="A3:P3"/>
    <mergeCell ref="A4:P4"/>
    <mergeCell ref="A5:P5"/>
    <mergeCell ref="A6:B6"/>
    <mergeCell ref="D6:G6"/>
    <mergeCell ref="H6:I6"/>
    <mergeCell ref="C8:C10"/>
    <mergeCell ref="D8:D10"/>
    <mergeCell ref="A12:P12"/>
    <mergeCell ref="A16:P16"/>
    <mergeCell ref="P8:P10"/>
    <mergeCell ref="K9:L9"/>
    <mergeCell ref="M9:N9"/>
    <mergeCell ref="E8:E10"/>
    <mergeCell ref="F8:F10"/>
    <mergeCell ref="J8:J10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7"/>
  <sheetViews>
    <sheetView view="pageBreakPreview" zoomScale="41" zoomScaleNormal="61" zoomScaleSheetLayoutView="41" zoomScalePageLayoutView="0" workbookViewId="0" topLeftCell="A13">
      <selection activeCell="E16" sqref="E16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6" width="14.57421875" style="1" customWidth="1"/>
    <col min="7" max="7" width="41.8515625" style="1" customWidth="1"/>
    <col min="8" max="8" width="48.7109375" style="1" customWidth="1"/>
    <col min="9" max="9" width="46.00390625" style="1" customWidth="1"/>
    <col min="10" max="10" width="41.710937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6" width="14.8515625" style="1" customWidth="1"/>
    <col min="17" max="18" width="15.28125" style="1" customWidth="1"/>
    <col min="19" max="16384" width="9.140625" style="1" customWidth="1"/>
  </cols>
  <sheetData>
    <row r="1" spans="1:16" s="3" customFormat="1" ht="55.5" customHeight="1">
      <c r="A1" s="707" t="s">
        <v>164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708"/>
      <c r="M1" s="709"/>
      <c r="N1" s="709"/>
      <c r="O1" s="709"/>
      <c r="P1" s="709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446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46.5" customHeight="1" thickBot="1">
      <c r="A7" s="690" t="s">
        <v>70</v>
      </c>
      <c r="B7" s="691"/>
      <c r="C7" s="48" t="s">
        <v>64</v>
      </c>
      <c r="D7" s="755" t="s">
        <v>60</v>
      </c>
      <c r="E7" s="756"/>
      <c r="F7" s="757"/>
      <c r="G7" s="776"/>
      <c r="H7" s="721" t="s">
        <v>115</v>
      </c>
      <c r="I7" s="722"/>
      <c r="J7" s="723" t="s">
        <v>204</v>
      </c>
      <c r="K7" s="725"/>
      <c r="L7" s="725"/>
      <c r="M7" s="725"/>
      <c r="N7" s="725"/>
      <c r="O7" s="725"/>
      <c r="P7" s="726"/>
    </row>
    <row r="8" spans="1:16" s="4" customFormat="1" ht="33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29" t="s">
        <v>19</v>
      </c>
      <c r="K8" s="737" t="s">
        <v>11</v>
      </c>
      <c r="L8" s="760"/>
      <c r="M8" s="761"/>
      <c r="N8" s="761"/>
      <c r="O8" s="746" t="s">
        <v>51</v>
      </c>
      <c r="P8" s="746" t="s">
        <v>52</v>
      </c>
    </row>
    <row r="9" spans="1:16" s="4" customFormat="1" ht="33" customHeight="1">
      <c r="A9" s="764"/>
      <c r="B9" s="750"/>
      <c r="C9" s="753"/>
      <c r="D9" s="754"/>
      <c r="E9" s="765"/>
      <c r="F9" s="749"/>
      <c r="G9" s="749"/>
      <c r="H9" s="767"/>
      <c r="I9" s="769"/>
      <c r="J9" s="759"/>
      <c r="K9" s="762" t="s">
        <v>21</v>
      </c>
      <c r="L9" s="763"/>
      <c r="M9" s="751" t="s">
        <v>22</v>
      </c>
      <c r="N9" s="752"/>
      <c r="O9" s="747"/>
      <c r="P9" s="747"/>
    </row>
    <row r="10" spans="1:18" s="5" customFormat="1" ht="66.75" customHeight="1" thickBot="1">
      <c r="A10" s="732"/>
      <c r="B10" s="734"/>
      <c r="C10" s="697"/>
      <c r="D10" s="699"/>
      <c r="E10" s="701"/>
      <c r="F10" s="703"/>
      <c r="G10" s="703"/>
      <c r="H10" s="768"/>
      <c r="I10" s="728"/>
      <c r="J10" s="730"/>
      <c r="K10" s="24" t="s">
        <v>12</v>
      </c>
      <c r="L10" s="17" t="s">
        <v>13</v>
      </c>
      <c r="M10" s="24" t="s">
        <v>12</v>
      </c>
      <c r="N10" s="35" t="s">
        <v>13</v>
      </c>
      <c r="O10" s="748"/>
      <c r="P10" s="748"/>
      <c r="Q10" s="61">
        <v>52</v>
      </c>
      <c r="R10" s="61">
        <v>42</v>
      </c>
    </row>
    <row r="11" spans="1:18" s="5" customFormat="1" ht="134.25" customHeight="1" hidden="1">
      <c r="A11" s="36"/>
      <c r="B11" s="138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(L34-$Q$10)/4</f>
        <v>-13</v>
      </c>
      <c r="R11" s="15">
        <f>(N34-$R$10)/4</f>
        <v>-10.5</v>
      </c>
    </row>
    <row r="12" spans="1:18" s="5" customFormat="1" ht="35.25" customHeight="1" thickBot="1">
      <c r="A12" s="770" t="s">
        <v>93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2"/>
      <c r="Q12" s="25"/>
      <c r="R12" s="15"/>
    </row>
    <row r="13" spans="1:18" s="5" customFormat="1" ht="54.75" customHeight="1">
      <c r="A13" s="75">
        <v>1</v>
      </c>
      <c r="B13" s="104">
        <v>24</v>
      </c>
      <c r="C13" s="110" t="s">
        <v>453</v>
      </c>
      <c r="D13" s="112">
        <v>1980</v>
      </c>
      <c r="E13" s="73" t="s">
        <v>7</v>
      </c>
      <c r="F13" s="140"/>
      <c r="G13" s="343" t="s">
        <v>339</v>
      </c>
      <c r="H13" s="517"/>
      <c r="I13" s="341" t="s">
        <v>330</v>
      </c>
      <c r="J13" s="341" t="s">
        <v>328</v>
      </c>
      <c r="K13" s="272">
        <v>0</v>
      </c>
      <c r="L13" s="273">
        <v>50.91</v>
      </c>
      <c r="M13" s="274">
        <v>0</v>
      </c>
      <c r="N13" s="275">
        <v>30.94</v>
      </c>
      <c r="O13" s="93">
        <v>0</v>
      </c>
      <c r="P13" s="156"/>
      <c r="Q13" s="25">
        <f>(L13-$Q$10)/4</f>
        <v>-0.27250000000000085</v>
      </c>
      <c r="R13" s="15">
        <f>(N13-$R$10)/4</f>
        <v>-2.7649999999999997</v>
      </c>
    </row>
    <row r="14" spans="1:18" s="5" customFormat="1" ht="54.75" customHeight="1">
      <c r="A14" s="77">
        <v>2</v>
      </c>
      <c r="B14" s="102">
        <v>81</v>
      </c>
      <c r="C14" s="110" t="s">
        <v>426</v>
      </c>
      <c r="D14" s="113"/>
      <c r="E14" s="65" t="s">
        <v>7</v>
      </c>
      <c r="F14" s="128"/>
      <c r="G14" s="344" t="s">
        <v>346</v>
      </c>
      <c r="H14" s="175"/>
      <c r="I14" s="323" t="s">
        <v>335</v>
      </c>
      <c r="J14" s="323" t="s">
        <v>347</v>
      </c>
      <c r="K14" s="33">
        <v>4</v>
      </c>
      <c r="L14" s="42">
        <v>46.35</v>
      </c>
      <c r="M14" s="59">
        <v>0</v>
      </c>
      <c r="N14" s="34">
        <v>31.95</v>
      </c>
      <c r="O14" s="91">
        <v>4</v>
      </c>
      <c r="P14" s="157"/>
      <c r="Q14" s="25">
        <f>(L14-$Q$10)/4</f>
        <v>-1.4124999999999996</v>
      </c>
      <c r="R14" s="15">
        <f>(N14-$R$10)/4</f>
        <v>-2.5125</v>
      </c>
    </row>
    <row r="15" spans="1:18" s="5" customFormat="1" ht="49.5" customHeight="1">
      <c r="A15" s="77">
        <v>3</v>
      </c>
      <c r="B15" s="102">
        <v>37</v>
      </c>
      <c r="C15" s="110" t="s">
        <v>163</v>
      </c>
      <c r="D15" s="120"/>
      <c r="E15" s="78" t="s">
        <v>7</v>
      </c>
      <c r="F15" s="128"/>
      <c r="G15" s="401" t="s">
        <v>314</v>
      </c>
      <c r="H15" s="175"/>
      <c r="I15" s="247" t="s">
        <v>306</v>
      </c>
      <c r="J15" s="247" t="s">
        <v>128</v>
      </c>
      <c r="K15" s="33">
        <v>4</v>
      </c>
      <c r="L15" s="42">
        <v>50</v>
      </c>
      <c r="M15" s="59">
        <v>1</v>
      </c>
      <c r="N15" s="34">
        <v>44.44</v>
      </c>
      <c r="O15" s="91">
        <v>5</v>
      </c>
      <c r="P15" s="157"/>
      <c r="Q15" s="25">
        <f>(L15-$Q$10)/4</f>
        <v>-0.5</v>
      </c>
      <c r="R15" s="15">
        <f>(N15-$R$10)/4</f>
        <v>0.6099999999999994</v>
      </c>
    </row>
    <row r="16" spans="1:18" s="5" customFormat="1" ht="54.75" customHeight="1" thickBot="1">
      <c r="A16" s="79">
        <v>4</v>
      </c>
      <c r="B16" s="103">
        <v>38</v>
      </c>
      <c r="C16" s="111" t="s">
        <v>163</v>
      </c>
      <c r="D16" s="115"/>
      <c r="E16" s="70" t="s">
        <v>7</v>
      </c>
      <c r="F16" s="170"/>
      <c r="G16" s="345" t="s">
        <v>102</v>
      </c>
      <c r="H16" s="518"/>
      <c r="I16" s="416" t="s">
        <v>306</v>
      </c>
      <c r="J16" s="416" t="s">
        <v>128</v>
      </c>
      <c r="K16" s="573">
        <v>7</v>
      </c>
      <c r="L16" s="574">
        <v>63.19</v>
      </c>
      <c r="M16" s="575">
        <v>6</v>
      </c>
      <c r="N16" s="576">
        <v>46.34</v>
      </c>
      <c r="O16" s="540">
        <v>13</v>
      </c>
      <c r="P16" s="159"/>
      <c r="Q16" s="25">
        <f>(L16-$Q$10)/4</f>
        <v>2.7974999999999994</v>
      </c>
      <c r="R16" s="15">
        <f>(N16-$R$10)/4</f>
        <v>1.0850000000000009</v>
      </c>
    </row>
    <row r="17" spans="1:18" s="5" customFormat="1" ht="44.25" customHeight="1" thickBot="1">
      <c r="A17" s="770" t="s">
        <v>240</v>
      </c>
      <c r="B17" s="771"/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2"/>
      <c r="Q17" s="25"/>
      <c r="R17" s="15"/>
    </row>
    <row r="18" spans="1:18" s="5" customFormat="1" ht="54.75" customHeight="1">
      <c r="A18" s="75">
        <v>1</v>
      </c>
      <c r="B18" s="104">
        <v>61</v>
      </c>
      <c r="C18" s="283" t="s">
        <v>141</v>
      </c>
      <c r="D18" s="112">
        <v>1991</v>
      </c>
      <c r="E18" s="73" t="s">
        <v>77</v>
      </c>
      <c r="F18" s="140"/>
      <c r="G18" s="343" t="s">
        <v>142</v>
      </c>
      <c r="H18" s="517"/>
      <c r="I18" s="341" t="s">
        <v>131</v>
      </c>
      <c r="J18" s="341" t="s">
        <v>132</v>
      </c>
      <c r="K18" s="272">
        <v>0</v>
      </c>
      <c r="L18" s="273">
        <v>44.26</v>
      </c>
      <c r="M18" s="274">
        <v>0</v>
      </c>
      <c r="N18" s="275">
        <v>29.24</v>
      </c>
      <c r="O18" s="93">
        <v>0</v>
      </c>
      <c r="P18" s="156"/>
      <c r="Q18" s="25">
        <f aca="true" t="shared" si="0" ref="Q18:Q33">(L18-$Q$10)/4</f>
        <v>-1.9350000000000005</v>
      </c>
      <c r="R18" s="15">
        <f aca="true" t="shared" si="1" ref="R18:R33">(N18-$R$10)/4</f>
        <v>-3.1900000000000004</v>
      </c>
    </row>
    <row r="19" spans="1:18" s="5" customFormat="1" ht="54.75" customHeight="1">
      <c r="A19" s="99">
        <v>2</v>
      </c>
      <c r="B19" s="106">
        <v>78</v>
      </c>
      <c r="C19" s="101" t="s">
        <v>333</v>
      </c>
      <c r="D19" s="117">
        <v>1971</v>
      </c>
      <c r="E19" s="94" t="s">
        <v>86</v>
      </c>
      <c r="F19" s="130"/>
      <c r="G19" s="392" t="s">
        <v>345</v>
      </c>
      <c r="H19" s="378"/>
      <c r="I19" s="332" t="s">
        <v>335</v>
      </c>
      <c r="J19" s="332" t="s">
        <v>336</v>
      </c>
      <c r="K19" s="95">
        <v>0</v>
      </c>
      <c r="L19" s="96">
        <v>46.67</v>
      </c>
      <c r="M19" s="97">
        <v>0</v>
      </c>
      <c r="N19" s="98">
        <v>30.26</v>
      </c>
      <c r="O19" s="92">
        <v>0</v>
      </c>
      <c r="P19" s="158"/>
      <c r="Q19" s="25">
        <f t="shared" si="0"/>
        <v>-1.3324999999999996</v>
      </c>
      <c r="R19" s="15">
        <f t="shared" si="1"/>
        <v>-2.9349999999999996</v>
      </c>
    </row>
    <row r="20" spans="1:18" s="5" customFormat="1" ht="54.75" customHeight="1">
      <c r="A20" s="77">
        <v>3</v>
      </c>
      <c r="B20" s="102">
        <v>31</v>
      </c>
      <c r="C20" s="55" t="s">
        <v>260</v>
      </c>
      <c r="D20" s="113">
        <v>1984</v>
      </c>
      <c r="E20" s="65" t="s">
        <v>82</v>
      </c>
      <c r="F20" s="128"/>
      <c r="G20" s="344" t="s">
        <v>253</v>
      </c>
      <c r="H20" s="175"/>
      <c r="I20" s="323" t="s">
        <v>340</v>
      </c>
      <c r="J20" s="323" t="s">
        <v>255</v>
      </c>
      <c r="K20" s="33">
        <v>0</v>
      </c>
      <c r="L20" s="42">
        <v>46.78</v>
      </c>
      <c r="M20" s="59">
        <v>0</v>
      </c>
      <c r="N20" s="34">
        <v>30.42</v>
      </c>
      <c r="O20" s="91">
        <v>0</v>
      </c>
      <c r="P20" s="157"/>
      <c r="Q20" s="25">
        <f t="shared" si="0"/>
        <v>-1.3049999999999997</v>
      </c>
      <c r="R20" s="15">
        <f t="shared" si="1"/>
        <v>-2.8949999999999996</v>
      </c>
    </row>
    <row r="21" spans="1:18" s="5" customFormat="1" ht="54.75" customHeight="1">
      <c r="A21" s="99">
        <v>4</v>
      </c>
      <c r="B21" s="102">
        <v>62</v>
      </c>
      <c r="C21" s="55" t="s">
        <v>143</v>
      </c>
      <c r="D21" s="113">
        <v>1992</v>
      </c>
      <c r="E21" s="65" t="s">
        <v>77</v>
      </c>
      <c r="F21" s="128"/>
      <c r="G21" s="344" t="s">
        <v>144</v>
      </c>
      <c r="H21" s="175"/>
      <c r="I21" s="323" t="s">
        <v>131</v>
      </c>
      <c r="J21" s="323" t="s">
        <v>132</v>
      </c>
      <c r="K21" s="33">
        <v>0</v>
      </c>
      <c r="L21" s="42">
        <v>47.45</v>
      </c>
      <c r="M21" s="59">
        <v>0</v>
      </c>
      <c r="N21" s="34">
        <v>31.28</v>
      </c>
      <c r="O21" s="91">
        <v>0</v>
      </c>
      <c r="P21" s="157"/>
      <c r="Q21" s="25">
        <f t="shared" si="0"/>
        <v>-1.1374999999999993</v>
      </c>
      <c r="R21" s="15">
        <f t="shared" si="1"/>
        <v>-2.6799999999999997</v>
      </c>
    </row>
    <row r="22" spans="1:18" s="5" customFormat="1" ht="54.75" customHeight="1">
      <c r="A22" s="77">
        <v>5</v>
      </c>
      <c r="B22" s="102">
        <v>35</v>
      </c>
      <c r="C22" s="55" t="s">
        <v>258</v>
      </c>
      <c r="D22" s="113">
        <v>1995</v>
      </c>
      <c r="E22" s="65" t="s">
        <v>81</v>
      </c>
      <c r="F22" s="128"/>
      <c r="G22" s="344" t="s">
        <v>262</v>
      </c>
      <c r="H22" s="175"/>
      <c r="I22" s="323" t="s">
        <v>254</v>
      </c>
      <c r="J22" s="323" t="s">
        <v>260</v>
      </c>
      <c r="K22" s="33">
        <v>0</v>
      </c>
      <c r="L22" s="42">
        <v>50.23</v>
      </c>
      <c r="M22" s="59">
        <v>0</v>
      </c>
      <c r="N22" s="34">
        <v>31.71</v>
      </c>
      <c r="O22" s="91">
        <v>0</v>
      </c>
      <c r="P22" s="157"/>
      <c r="Q22" s="25">
        <f t="shared" si="0"/>
        <v>-0.4425000000000008</v>
      </c>
      <c r="R22" s="15">
        <f t="shared" si="1"/>
        <v>-2.5725</v>
      </c>
    </row>
    <row r="23" spans="1:18" s="5" customFormat="1" ht="54.75" customHeight="1">
      <c r="A23" s="99">
        <v>6</v>
      </c>
      <c r="B23" s="102">
        <v>70</v>
      </c>
      <c r="C23" s="55" t="s">
        <v>186</v>
      </c>
      <c r="D23" s="113">
        <v>1989</v>
      </c>
      <c r="E23" s="65"/>
      <c r="F23" s="128"/>
      <c r="G23" s="344" t="s">
        <v>155</v>
      </c>
      <c r="H23" s="175" t="s">
        <v>156</v>
      </c>
      <c r="I23" s="323" t="s">
        <v>89</v>
      </c>
      <c r="J23" s="323" t="s">
        <v>90</v>
      </c>
      <c r="K23" s="33">
        <v>0</v>
      </c>
      <c r="L23" s="42">
        <v>42.62</v>
      </c>
      <c r="M23" s="59">
        <v>0</v>
      </c>
      <c r="N23" s="34">
        <v>32.51</v>
      </c>
      <c r="O23" s="91">
        <v>0</v>
      </c>
      <c r="P23" s="157"/>
      <c r="Q23" s="25">
        <f t="shared" si="0"/>
        <v>-2.3450000000000006</v>
      </c>
      <c r="R23" s="15">
        <f t="shared" si="1"/>
        <v>-2.3725000000000005</v>
      </c>
    </row>
    <row r="24" spans="1:18" s="5" customFormat="1" ht="54.75" customHeight="1">
      <c r="A24" s="77">
        <v>7</v>
      </c>
      <c r="B24" s="102">
        <v>41</v>
      </c>
      <c r="C24" s="55" t="s">
        <v>365</v>
      </c>
      <c r="D24" s="113"/>
      <c r="E24" s="65" t="s">
        <v>77</v>
      </c>
      <c r="F24" s="128"/>
      <c r="G24" s="344" t="s">
        <v>366</v>
      </c>
      <c r="H24" s="175"/>
      <c r="I24" s="323" t="s">
        <v>306</v>
      </c>
      <c r="J24" s="323" t="s">
        <v>128</v>
      </c>
      <c r="K24" s="33">
        <v>0</v>
      </c>
      <c r="L24" s="42">
        <v>47.43</v>
      </c>
      <c r="M24" s="59">
        <v>0</v>
      </c>
      <c r="N24" s="34">
        <v>32.54</v>
      </c>
      <c r="O24" s="91">
        <v>0</v>
      </c>
      <c r="P24" s="157"/>
      <c r="Q24" s="25">
        <f t="shared" si="0"/>
        <v>-1.1425</v>
      </c>
      <c r="R24" s="15">
        <f t="shared" si="1"/>
        <v>-2.365</v>
      </c>
    </row>
    <row r="25" spans="1:18" s="5" customFormat="1" ht="54.75" customHeight="1">
      <c r="A25" s="99">
        <v>8</v>
      </c>
      <c r="B25" s="102">
        <v>58</v>
      </c>
      <c r="C25" s="55" t="s">
        <v>134</v>
      </c>
      <c r="D25" s="113">
        <v>1967</v>
      </c>
      <c r="E25" s="65" t="s">
        <v>82</v>
      </c>
      <c r="F25" s="128"/>
      <c r="G25" s="344" t="s">
        <v>177</v>
      </c>
      <c r="H25" s="175"/>
      <c r="I25" s="323" t="s">
        <v>131</v>
      </c>
      <c r="J25" s="323" t="s">
        <v>8</v>
      </c>
      <c r="K25" s="33">
        <v>0</v>
      </c>
      <c r="L25" s="42">
        <v>49.74</v>
      </c>
      <c r="M25" s="59">
        <v>0</v>
      </c>
      <c r="N25" s="34">
        <v>33.6</v>
      </c>
      <c r="O25" s="91">
        <v>0</v>
      </c>
      <c r="P25" s="157"/>
      <c r="Q25" s="25">
        <f t="shared" si="0"/>
        <v>-0.5649999999999995</v>
      </c>
      <c r="R25" s="15">
        <f t="shared" si="1"/>
        <v>-2.0999999999999996</v>
      </c>
    </row>
    <row r="26" spans="1:18" s="5" customFormat="1" ht="54.75" customHeight="1">
      <c r="A26" s="77">
        <v>9</v>
      </c>
      <c r="B26" s="102">
        <v>42</v>
      </c>
      <c r="C26" s="55" t="s">
        <v>150</v>
      </c>
      <c r="D26" s="113"/>
      <c r="E26" s="65" t="s">
        <v>77</v>
      </c>
      <c r="F26" s="128"/>
      <c r="G26" s="344" t="s">
        <v>261</v>
      </c>
      <c r="H26" s="175"/>
      <c r="I26" s="323" t="s">
        <v>306</v>
      </c>
      <c r="J26" s="323" t="s">
        <v>128</v>
      </c>
      <c r="K26" s="95">
        <v>0</v>
      </c>
      <c r="L26" s="96">
        <v>49.4</v>
      </c>
      <c r="M26" s="97">
        <v>0</v>
      </c>
      <c r="N26" s="98">
        <v>33.68</v>
      </c>
      <c r="O26" s="92">
        <v>0</v>
      </c>
      <c r="P26" s="158"/>
      <c r="Q26" s="25">
        <f t="shared" si="0"/>
        <v>-0.6500000000000004</v>
      </c>
      <c r="R26" s="15">
        <f t="shared" si="1"/>
        <v>-2.08</v>
      </c>
    </row>
    <row r="27" spans="1:18" s="5" customFormat="1" ht="54.75" customHeight="1">
      <c r="A27" s="99">
        <v>10</v>
      </c>
      <c r="B27" s="106">
        <v>68</v>
      </c>
      <c r="C27" s="101" t="s">
        <v>186</v>
      </c>
      <c r="D27" s="117">
        <v>1989</v>
      </c>
      <c r="E27" s="94"/>
      <c r="F27" s="130"/>
      <c r="G27" s="392" t="s">
        <v>146</v>
      </c>
      <c r="H27" s="378" t="s">
        <v>147</v>
      </c>
      <c r="I27" s="332" t="s">
        <v>89</v>
      </c>
      <c r="J27" s="332" t="s">
        <v>90</v>
      </c>
      <c r="K27" s="95">
        <v>0</v>
      </c>
      <c r="L27" s="96">
        <v>48.82</v>
      </c>
      <c r="M27" s="97">
        <v>0</v>
      </c>
      <c r="N27" s="98">
        <v>35.03</v>
      </c>
      <c r="O27" s="92">
        <v>0</v>
      </c>
      <c r="P27" s="158"/>
      <c r="Q27" s="25">
        <f t="shared" si="0"/>
        <v>-0.7949999999999999</v>
      </c>
      <c r="R27" s="15">
        <f t="shared" si="1"/>
        <v>-1.7424999999999997</v>
      </c>
    </row>
    <row r="28" spans="1:18" s="5" customFormat="1" ht="54.75" customHeight="1">
      <c r="A28" s="77">
        <v>11</v>
      </c>
      <c r="B28" s="102">
        <v>74</v>
      </c>
      <c r="C28" s="55" t="s">
        <v>343</v>
      </c>
      <c r="D28" s="113">
        <v>1999</v>
      </c>
      <c r="E28" s="65" t="s">
        <v>84</v>
      </c>
      <c r="F28" s="128"/>
      <c r="G28" s="344" t="s">
        <v>344</v>
      </c>
      <c r="H28" s="175"/>
      <c r="I28" s="323" t="s">
        <v>337</v>
      </c>
      <c r="J28" s="323" t="s">
        <v>101</v>
      </c>
      <c r="K28" s="33">
        <v>0</v>
      </c>
      <c r="L28" s="42">
        <v>50.42</v>
      </c>
      <c r="M28" s="59">
        <v>0</v>
      </c>
      <c r="N28" s="34">
        <v>37.18</v>
      </c>
      <c r="O28" s="91">
        <v>0</v>
      </c>
      <c r="P28" s="157"/>
      <c r="Q28" s="25">
        <f t="shared" si="0"/>
        <v>-0.3949999999999996</v>
      </c>
      <c r="R28" s="15">
        <f t="shared" si="1"/>
        <v>-1.205</v>
      </c>
    </row>
    <row r="29" spans="1:18" s="5" customFormat="1" ht="54.75" customHeight="1">
      <c r="A29" s="99">
        <v>12</v>
      </c>
      <c r="B29" s="102">
        <v>45</v>
      </c>
      <c r="C29" s="55" t="s">
        <v>126</v>
      </c>
      <c r="D29" s="113">
        <v>2001</v>
      </c>
      <c r="E29" s="65" t="s">
        <v>84</v>
      </c>
      <c r="F29" s="128"/>
      <c r="G29" s="344" t="s">
        <v>441</v>
      </c>
      <c r="H29" s="175"/>
      <c r="I29" s="323" t="s">
        <v>306</v>
      </c>
      <c r="J29" s="323" t="s">
        <v>128</v>
      </c>
      <c r="K29" s="33">
        <v>0</v>
      </c>
      <c r="L29" s="42">
        <v>46.01</v>
      </c>
      <c r="M29" s="59">
        <v>0</v>
      </c>
      <c r="N29" s="34">
        <v>37.39</v>
      </c>
      <c r="O29" s="91">
        <v>0</v>
      </c>
      <c r="P29" s="157"/>
      <c r="Q29" s="25">
        <f t="shared" si="0"/>
        <v>-1.4975000000000005</v>
      </c>
      <c r="R29" s="15">
        <f t="shared" si="1"/>
        <v>-1.1524999999999999</v>
      </c>
    </row>
    <row r="30" spans="1:18" s="5" customFormat="1" ht="54.75" customHeight="1">
      <c r="A30" s="77">
        <v>13</v>
      </c>
      <c r="B30" s="102">
        <v>71</v>
      </c>
      <c r="C30" s="55" t="s">
        <v>342</v>
      </c>
      <c r="D30" s="113"/>
      <c r="E30" s="65" t="s">
        <v>84</v>
      </c>
      <c r="F30" s="128"/>
      <c r="G30" s="344" t="s">
        <v>102</v>
      </c>
      <c r="H30" s="175"/>
      <c r="I30" s="323" t="s">
        <v>83</v>
      </c>
      <c r="J30" s="323" t="s">
        <v>87</v>
      </c>
      <c r="K30" s="33">
        <v>4</v>
      </c>
      <c r="L30" s="42">
        <v>51.87</v>
      </c>
      <c r="M30" s="59">
        <v>0</v>
      </c>
      <c r="N30" s="34">
        <v>39</v>
      </c>
      <c r="O30" s="91">
        <v>4</v>
      </c>
      <c r="P30" s="157"/>
      <c r="Q30" s="25">
        <f t="shared" si="0"/>
        <v>-0.03250000000000064</v>
      </c>
      <c r="R30" s="15">
        <f t="shared" si="1"/>
        <v>-0.75</v>
      </c>
    </row>
    <row r="31" spans="1:18" s="5" customFormat="1" ht="54.75" customHeight="1">
      <c r="A31" s="99">
        <v>14</v>
      </c>
      <c r="B31" s="106">
        <v>15</v>
      </c>
      <c r="C31" s="101" t="s">
        <v>322</v>
      </c>
      <c r="D31" s="117">
        <v>2001</v>
      </c>
      <c r="E31" s="94" t="s">
        <v>84</v>
      </c>
      <c r="F31" s="130"/>
      <c r="G31" s="392" t="s">
        <v>440</v>
      </c>
      <c r="H31" s="378"/>
      <c r="I31" s="332" t="s">
        <v>324</v>
      </c>
      <c r="J31" s="332" t="s">
        <v>325</v>
      </c>
      <c r="K31" s="95">
        <v>5</v>
      </c>
      <c r="L31" s="96">
        <v>53.65</v>
      </c>
      <c r="M31" s="97">
        <v>7</v>
      </c>
      <c r="N31" s="98">
        <v>53.57</v>
      </c>
      <c r="O31" s="92">
        <v>12</v>
      </c>
      <c r="P31" s="158"/>
      <c r="Q31" s="25">
        <f t="shared" si="0"/>
        <v>0.41249999999999964</v>
      </c>
      <c r="R31" s="15">
        <f t="shared" si="1"/>
        <v>2.8925</v>
      </c>
    </row>
    <row r="32" spans="1:18" s="5" customFormat="1" ht="54.75" customHeight="1">
      <c r="A32" s="99"/>
      <c r="B32" s="106">
        <v>44</v>
      </c>
      <c r="C32" s="101" t="s">
        <v>126</v>
      </c>
      <c r="D32" s="117">
        <v>2001</v>
      </c>
      <c r="E32" s="94" t="s">
        <v>84</v>
      </c>
      <c r="F32" s="130"/>
      <c r="G32" s="392" t="s">
        <v>127</v>
      </c>
      <c r="H32" s="378"/>
      <c r="I32" s="332" t="s">
        <v>306</v>
      </c>
      <c r="J32" s="332" t="s">
        <v>128</v>
      </c>
      <c r="K32" s="859" t="s">
        <v>96</v>
      </c>
      <c r="L32" s="860"/>
      <c r="M32" s="860"/>
      <c r="N32" s="860"/>
      <c r="O32" s="860"/>
      <c r="P32" s="861"/>
      <c r="Q32" s="25">
        <f t="shared" si="0"/>
        <v>-13</v>
      </c>
      <c r="R32" s="15">
        <f t="shared" si="1"/>
        <v>-10.5</v>
      </c>
    </row>
    <row r="33" spans="1:18" s="5" customFormat="1" ht="54.75" customHeight="1" thickBot="1">
      <c r="A33" s="79"/>
      <c r="B33" s="103">
        <v>46</v>
      </c>
      <c r="C33" s="56" t="s">
        <v>129</v>
      </c>
      <c r="D33" s="115"/>
      <c r="E33" s="70" t="s">
        <v>84</v>
      </c>
      <c r="F33" s="170"/>
      <c r="G33" s="345" t="s">
        <v>313</v>
      </c>
      <c r="H33" s="518"/>
      <c r="I33" s="416" t="s">
        <v>306</v>
      </c>
      <c r="J33" s="416" t="s">
        <v>128</v>
      </c>
      <c r="K33" s="862" t="s">
        <v>96</v>
      </c>
      <c r="L33" s="632"/>
      <c r="M33" s="632"/>
      <c r="N33" s="632"/>
      <c r="O33" s="632"/>
      <c r="P33" s="610"/>
      <c r="Q33" s="25">
        <f t="shared" si="0"/>
        <v>-13</v>
      </c>
      <c r="R33" s="15">
        <f t="shared" si="1"/>
        <v>-10.5</v>
      </c>
    </row>
    <row r="34" spans="1:13" s="4" customFormat="1" ht="12" customHeight="1">
      <c r="A34" s="7"/>
      <c r="B34" s="8"/>
      <c r="C34" s="9"/>
      <c r="D34" s="10"/>
      <c r="E34" s="10"/>
      <c r="F34" s="10"/>
      <c r="G34" s="11"/>
      <c r="H34" s="11"/>
      <c r="I34" s="11"/>
      <c r="J34" s="12"/>
      <c r="K34" s="13"/>
      <c r="L34" s="13"/>
      <c r="M34" s="13"/>
    </row>
    <row r="35" spans="1:13" s="3" customFormat="1" ht="23.25" customHeight="1">
      <c r="A35" s="14"/>
      <c r="B35" s="14"/>
      <c r="C35" s="6"/>
      <c r="E35" s="22"/>
      <c r="F35" s="22"/>
      <c r="G35" s="18" t="s">
        <v>15</v>
      </c>
      <c r="H35" s="16"/>
      <c r="I35" s="20"/>
      <c r="J35" s="18" t="s">
        <v>294</v>
      </c>
      <c r="L35" s="14"/>
      <c r="M35" s="14"/>
    </row>
    <row r="36" spans="1:13" s="3" customFormat="1" ht="9.75" customHeight="1">
      <c r="A36" s="14"/>
      <c r="B36" s="14"/>
      <c r="C36" s="6"/>
      <c r="E36" s="16"/>
      <c r="F36" s="16"/>
      <c r="G36" s="16"/>
      <c r="H36" s="16"/>
      <c r="I36" s="20"/>
      <c r="J36" s="21"/>
      <c r="L36" s="14"/>
      <c r="M36" s="14"/>
    </row>
    <row r="37" spans="1:13" s="3" customFormat="1" ht="30" customHeight="1">
      <c r="A37" s="14"/>
      <c r="B37" s="14"/>
      <c r="C37" s="6"/>
      <c r="E37" s="22"/>
      <c r="F37" s="22"/>
      <c r="G37" s="18" t="s">
        <v>2</v>
      </c>
      <c r="H37" s="16"/>
      <c r="I37" s="20"/>
      <c r="J37" s="18" t="s">
        <v>20</v>
      </c>
      <c r="L37" s="14"/>
      <c r="M37" s="14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</sheetData>
  <sheetProtection/>
  <mergeCells count="32">
    <mergeCell ref="K33:P33"/>
    <mergeCell ref="G8:G10"/>
    <mergeCell ref="D7:G7"/>
    <mergeCell ref="H7:I7"/>
    <mergeCell ref="J7:P7"/>
    <mergeCell ref="A8:A10"/>
    <mergeCell ref="P8:P10"/>
    <mergeCell ref="K9:L9"/>
    <mergeCell ref="M9:N9"/>
    <mergeCell ref="A12:P12"/>
    <mergeCell ref="A17:P17"/>
    <mergeCell ref="K32:P32"/>
    <mergeCell ref="A1:P1"/>
    <mergeCell ref="A2:P2"/>
    <mergeCell ref="A3:P3"/>
    <mergeCell ref="A4:P4"/>
    <mergeCell ref="A5:P5"/>
    <mergeCell ref="H8:H10"/>
    <mergeCell ref="I8:I10"/>
    <mergeCell ref="J8:J10"/>
    <mergeCell ref="K8:N8"/>
    <mergeCell ref="O8:O10"/>
    <mergeCell ref="A6:B6"/>
    <mergeCell ref="D6:G6"/>
    <mergeCell ref="H6:I6"/>
    <mergeCell ref="J6:P6"/>
    <mergeCell ref="B8:B10"/>
    <mergeCell ref="C8:C10"/>
    <mergeCell ref="D8:D10"/>
    <mergeCell ref="E8:E10"/>
    <mergeCell ref="F8:F10"/>
    <mergeCell ref="A7:B7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6"/>
  <sheetViews>
    <sheetView view="pageBreakPreview" zoomScale="41" zoomScaleNormal="61" zoomScaleSheetLayoutView="41" zoomScalePageLayoutView="0" workbookViewId="0" topLeftCell="A10">
      <selection activeCell="I29" sqref="I29"/>
    </sheetView>
  </sheetViews>
  <sheetFormatPr defaultColWidth="9.140625" defaultRowHeight="12.75"/>
  <cols>
    <col min="1" max="1" width="10.57421875" style="1" customWidth="1"/>
    <col min="2" max="2" width="12.7109375" style="1" customWidth="1"/>
    <col min="3" max="3" width="61.28125" style="2" customWidth="1"/>
    <col min="4" max="4" width="15.7109375" style="1" customWidth="1"/>
    <col min="5" max="6" width="14.57421875" style="1" customWidth="1"/>
    <col min="7" max="7" width="51.57421875" style="1" customWidth="1"/>
    <col min="8" max="8" width="48.7109375" style="1" customWidth="1"/>
    <col min="9" max="9" width="56.8515625" style="1" customWidth="1"/>
    <col min="10" max="10" width="43.140625" style="1" customWidth="1"/>
    <col min="11" max="11" width="16.57421875" style="1" customWidth="1"/>
    <col min="12" max="12" width="22.00390625" style="1" customWidth="1"/>
    <col min="13" max="14" width="19.7109375" style="1" customWidth="1"/>
    <col min="15" max="15" width="15.28125" style="1" customWidth="1"/>
    <col min="16" max="16384" width="9.140625" style="1" customWidth="1"/>
  </cols>
  <sheetData>
    <row r="1" spans="1:14" s="3" customFormat="1" ht="46.5" customHeight="1">
      <c r="A1" s="704" t="s">
        <v>165</v>
      </c>
      <c r="B1" s="704"/>
      <c r="C1" s="704"/>
      <c r="D1" s="704"/>
      <c r="E1" s="704"/>
      <c r="F1" s="704"/>
      <c r="G1" s="704"/>
      <c r="H1" s="704"/>
      <c r="I1" s="704"/>
      <c r="J1" s="704"/>
      <c r="K1" s="705"/>
      <c r="L1" s="705"/>
      <c r="M1" s="706"/>
      <c r="N1" s="706"/>
    </row>
    <row r="2" spans="1:14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4"/>
      <c r="N2" s="744"/>
    </row>
    <row r="3" spans="1:14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4"/>
      <c r="N3" s="744"/>
    </row>
    <row r="4" spans="1:14" s="3" customFormat="1" ht="36.75" customHeight="1">
      <c r="A4" s="741" t="s">
        <v>446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4"/>
      <c r="N4" s="744"/>
    </row>
    <row r="5" spans="1:14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4"/>
      <c r="N5" s="744"/>
    </row>
    <row r="6" spans="1:14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8"/>
    </row>
    <row r="7" spans="1:14" s="3" customFormat="1" ht="42" customHeight="1" thickBot="1">
      <c r="A7" s="690" t="s">
        <v>190</v>
      </c>
      <c r="B7" s="691"/>
      <c r="C7" s="48" t="s">
        <v>68</v>
      </c>
      <c r="D7" s="690" t="s">
        <v>205</v>
      </c>
      <c r="E7" s="808"/>
      <c r="F7" s="809"/>
      <c r="G7" s="792"/>
      <c r="H7" s="721" t="s">
        <v>193</v>
      </c>
      <c r="I7" s="722"/>
      <c r="J7" s="723" t="s">
        <v>119</v>
      </c>
      <c r="K7" s="725"/>
      <c r="L7" s="725"/>
      <c r="M7" s="725"/>
      <c r="N7" s="726"/>
    </row>
    <row r="8" spans="1:14" s="4" customFormat="1" ht="33" customHeigh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66" t="s">
        <v>19</v>
      </c>
      <c r="K8" s="751" t="s">
        <v>11</v>
      </c>
      <c r="L8" s="804"/>
      <c r="M8" s="805"/>
      <c r="N8" s="735" t="s">
        <v>52</v>
      </c>
    </row>
    <row r="9" spans="1:14" s="4" customFormat="1" ht="33" customHeight="1">
      <c r="A9" s="764"/>
      <c r="B9" s="749"/>
      <c r="C9" s="753"/>
      <c r="D9" s="754"/>
      <c r="E9" s="765"/>
      <c r="F9" s="749"/>
      <c r="G9" s="749"/>
      <c r="H9" s="767"/>
      <c r="I9" s="769"/>
      <c r="J9" s="767"/>
      <c r="K9" s="762" t="s">
        <v>58</v>
      </c>
      <c r="L9" s="800"/>
      <c r="M9" s="806"/>
      <c r="N9" s="799"/>
    </row>
    <row r="10" spans="1:15" s="5" customFormat="1" ht="66.75" customHeight="1" thickBot="1">
      <c r="A10" s="732"/>
      <c r="B10" s="703"/>
      <c r="C10" s="697"/>
      <c r="D10" s="699"/>
      <c r="E10" s="701"/>
      <c r="F10" s="703"/>
      <c r="G10" s="703"/>
      <c r="H10" s="768"/>
      <c r="I10" s="728"/>
      <c r="J10" s="768"/>
      <c r="K10" s="24" t="s">
        <v>180</v>
      </c>
      <c r="L10" s="35" t="s">
        <v>13</v>
      </c>
      <c r="M10" s="807"/>
      <c r="N10" s="736"/>
      <c r="O10" s="61">
        <v>84</v>
      </c>
    </row>
    <row r="11" spans="1:15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173" t="s">
        <v>8</v>
      </c>
      <c r="K11" s="38"/>
      <c r="L11" s="39"/>
      <c r="M11" s="123"/>
      <c r="N11" s="72"/>
      <c r="O11" s="25">
        <f>(L33-$O$10)/4</f>
        <v>-21</v>
      </c>
    </row>
    <row r="12" spans="1:15" s="5" customFormat="1" ht="36.75" customHeight="1" thickBot="1">
      <c r="A12" s="770" t="s">
        <v>240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2"/>
      <c r="O12" s="25"/>
    </row>
    <row r="13" spans="1:15" s="5" customFormat="1" ht="55.5" customHeight="1">
      <c r="A13" s="75">
        <v>1</v>
      </c>
      <c r="B13" s="104">
        <v>75</v>
      </c>
      <c r="C13" s="325" t="s">
        <v>369</v>
      </c>
      <c r="D13" s="254">
        <v>1992</v>
      </c>
      <c r="E13" s="255" t="s">
        <v>81</v>
      </c>
      <c r="F13" s="140"/>
      <c r="G13" s="458" t="s">
        <v>370</v>
      </c>
      <c r="H13" s="517"/>
      <c r="I13" s="525" t="s">
        <v>337</v>
      </c>
      <c r="J13" s="85" t="s">
        <v>101</v>
      </c>
      <c r="K13" s="272">
        <v>0</v>
      </c>
      <c r="L13" s="275">
        <v>80.8</v>
      </c>
      <c r="M13" s="301"/>
      <c r="N13" s="156"/>
      <c r="O13" s="25">
        <f aca="true" t="shared" si="0" ref="O13:O24">(L13-$O$10)/4</f>
        <v>-0.8000000000000007</v>
      </c>
    </row>
    <row r="14" spans="1:15" s="5" customFormat="1" ht="58.5" customHeight="1">
      <c r="A14" s="77">
        <v>2</v>
      </c>
      <c r="B14" s="102">
        <v>47</v>
      </c>
      <c r="C14" s="326" t="s">
        <v>273</v>
      </c>
      <c r="D14" s="256">
        <v>1993</v>
      </c>
      <c r="E14" s="257" t="s">
        <v>81</v>
      </c>
      <c r="F14" s="128"/>
      <c r="G14" s="432" t="s">
        <v>263</v>
      </c>
      <c r="H14" s="175"/>
      <c r="I14" s="323" t="s">
        <v>264</v>
      </c>
      <c r="J14" s="63" t="s">
        <v>265</v>
      </c>
      <c r="K14" s="33">
        <v>4</v>
      </c>
      <c r="L14" s="34">
        <v>70.06</v>
      </c>
      <c r="M14" s="245"/>
      <c r="N14" s="157"/>
      <c r="O14" s="25">
        <f t="shared" si="0"/>
        <v>-3.4849999999999994</v>
      </c>
    </row>
    <row r="15" spans="1:15" s="5" customFormat="1" ht="58.5" customHeight="1">
      <c r="A15" s="77">
        <v>3</v>
      </c>
      <c r="B15" s="102">
        <v>32</v>
      </c>
      <c r="C15" s="326" t="s">
        <v>260</v>
      </c>
      <c r="D15" s="256">
        <v>1984</v>
      </c>
      <c r="E15" s="257" t="s">
        <v>82</v>
      </c>
      <c r="F15" s="128"/>
      <c r="G15" s="432" t="s">
        <v>270</v>
      </c>
      <c r="H15" s="175"/>
      <c r="I15" s="174" t="s">
        <v>340</v>
      </c>
      <c r="J15" s="63" t="s">
        <v>255</v>
      </c>
      <c r="K15" s="33">
        <v>4</v>
      </c>
      <c r="L15" s="34">
        <v>79.92</v>
      </c>
      <c r="M15" s="245"/>
      <c r="N15" s="157"/>
      <c r="O15" s="25">
        <f t="shared" si="0"/>
        <v>-1.0199999999999996</v>
      </c>
    </row>
    <row r="16" spans="1:15" s="5" customFormat="1" ht="58.5" customHeight="1">
      <c r="A16" s="77">
        <v>4</v>
      </c>
      <c r="B16" s="102">
        <v>69</v>
      </c>
      <c r="C16" s="326" t="s">
        <v>186</v>
      </c>
      <c r="D16" s="256">
        <v>1989</v>
      </c>
      <c r="E16" s="257"/>
      <c r="F16" s="128"/>
      <c r="G16" s="432" t="s">
        <v>194</v>
      </c>
      <c r="H16" s="175" t="s">
        <v>195</v>
      </c>
      <c r="I16" s="174" t="s">
        <v>89</v>
      </c>
      <c r="J16" s="86" t="s">
        <v>90</v>
      </c>
      <c r="K16" s="33">
        <v>8</v>
      </c>
      <c r="L16" s="34">
        <v>80.05</v>
      </c>
      <c r="M16" s="245"/>
      <c r="N16" s="157"/>
      <c r="O16" s="25">
        <f t="shared" si="0"/>
        <v>-0.9875000000000007</v>
      </c>
    </row>
    <row r="17" spans="1:15" s="5" customFormat="1" ht="55.5" customHeight="1">
      <c r="A17" s="77">
        <v>5</v>
      </c>
      <c r="B17" s="106">
        <v>91</v>
      </c>
      <c r="C17" s="415" t="s">
        <v>416</v>
      </c>
      <c r="D17" s="429"/>
      <c r="E17" s="257" t="s">
        <v>7</v>
      </c>
      <c r="F17" s="130"/>
      <c r="G17" s="434" t="s">
        <v>417</v>
      </c>
      <c r="H17" s="378"/>
      <c r="I17" s="174" t="s">
        <v>462</v>
      </c>
      <c r="J17" s="86" t="s">
        <v>87</v>
      </c>
      <c r="K17" s="95">
        <v>8</v>
      </c>
      <c r="L17" s="98">
        <v>81.16</v>
      </c>
      <c r="M17" s="166"/>
      <c r="N17" s="158"/>
      <c r="O17" s="25">
        <f t="shared" si="0"/>
        <v>-0.7100000000000009</v>
      </c>
    </row>
    <row r="18" spans="1:15" s="5" customFormat="1" ht="55.5" customHeight="1">
      <c r="A18" s="77">
        <v>6</v>
      </c>
      <c r="B18" s="102">
        <v>90</v>
      </c>
      <c r="C18" s="326" t="s">
        <v>415</v>
      </c>
      <c r="D18" s="256"/>
      <c r="E18" s="257" t="s">
        <v>7</v>
      </c>
      <c r="F18" s="128"/>
      <c r="G18" s="432" t="s">
        <v>461</v>
      </c>
      <c r="H18" s="175"/>
      <c r="I18" s="323" t="s">
        <v>462</v>
      </c>
      <c r="J18" s="63" t="s">
        <v>87</v>
      </c>
      <c r="K18" s="33">
        <v>9</v>
      </c>
      <c r="L18" s="34">
        <v>86.74</v>
      </c>
      <c r="M18" s="245"/>
      <c r="N18" s="157"/>
      <c r="O18" s="25">
        <f t="shared" si="0"/>
        <v>0.6849999999999987</v>
      </c>
    </row>
    <row r="19" spans="1:15" s="5" customFormat="1" ht="55.5" customHeight="1">
      <c r="A19" s="77">
        <v>7</v>
      </c>
      <c r="B19" s="102">
        <v>26</v>
      </c>
      <c r="C19" s="326" t="s">
        <v>328</v>
      </c>
      <c r="D19" s="256">
        <v>1992</v>
      </c>
      <c r="E19" s="257" t="s">
        <v>82</v>
      </c>
      <c r="F19" s="128"/>
      <c r="G19" s="432" t="s">
        <v>378</v>
      </c>
      <c r="H19" s="175"/>
      <c r="I19" s="323" t="s">
        <v>330</v>
      </c>
      <c r="J19" s="63" t="s">
        <v>8</v>
      </c>
      <c r="K19" s="33">
        <v>11</v>
      </c>
      <c r="L19" s="34">
        <v>93.21</v>
      </c>
      <c r="M19" s="245"/>
      <c r="N19" s="157"/>
      <c r="O19" s="25">
        <f t="shared" si="0"/>
        <v>2.3024999999999984</v>
      </c>
    </row>
    <row r="20" spans="1:15" s="5" customFormat="1" ht="55.5" customHeight="1">
      <c r="A20" s="77">
        <v>8</v>
      </c>
      <c r="B20" s="102">
        <v>35</v>
      </c>
      <c r="C20" s="326" t="s">
        <v>258</v>
      </c>
      <c r="D20" s="256">
        <v>1995</v>
      </c>
      <c r="E20" s="257" t="s">
        <v>81</v>
      </c>
      <c r="F20" s="128"/>
      <c r="G20" s="432" t="s">
        <v>262</v>
      </c>
      <c r="H20" s="175"/>
      <c r="I20" s="174" t="s">
        <v>254</v>
      </c>
      <c r="J20" s="63" t="s">
        <v>260</v>
      </c>
      <c r="K20" s="33">
        <v>11</v>
      </c>
      <c r="L20" s="34">
        <v>95.06</v>
      </c>
      <c r="M20" s="245"/>
      <c r="N20" s="157"/>
      <c r="O20" s="25">
        <f t="shared" si="0"/>
        <v>2.7650000000000006</v>
      </c>
    </row>
    <row r="21" spans="1:15" s="5" customFormat="1" ht="55.5" customHeight="1">
      <c r="A21" s="77">
        <v>9</v>
      </c>
      <c r="B21" s="102">
        <v>17</v>
      </c>
      <c r="C21" s="326" t="s">
        <v>244</v>
      </c>
      <c r="D21" s="256">
        <v>2001</v>
      </c>
      <c r="E21" s="257" t="s">
        <v>84</v>
      </c>
      <c r="F21" s="128"/>
      <c r="G21" s="432" t="s">
        <v>245</v>
      </c>
      <c r="H21" s="175"/>
      <c r="I21" s="174" t="s">
        <v>246</v>
      </c>
      <c r="J21" s="86" t="s">
        <v>247</v>
      </c>
      <c r="K21" s="95">
        <v>11</v>
      </c>
      <c r="L21" s="98">
        <v>95.34</v>
      </c>
      <c r="M21" s="166"/>
      <c r="N21" s="158"/>
      <c r="O21" s="25">
        <f t="shared" si="0"/>
        <v>2.835000000000001</v>
      </c>
    </row>
    <row r="22" spans="1:15" s="5" customFormat="1" ht="55.5" customHeight="1">
      <c r="A22" s="77">
        <v>10</v>
      </c>
      <c r="B22" s="102">
        <v>89</v>
      </c>
      <c r="C22" s="326" t="s">
        <v>415</v>
      </c>
      <c r="D22" s="256"/>
      <c r="E22" s="257" t="s">
        <v>7</v>
      </c>
      <c r="F22" s="128"/>
      <c r="G22" s="432" t="s">
        <v>464</v>
      </c>
      <c r="H22" s="175"/>
      <c r="I22" s="174" t="s">
        <v>462</v>
      </c>
      <c r="J22" s="86" t="s">
        <v>87</v>
      </c>
      <c r="K22" s="33">
        <v>12</v>
      </c>
      <c r="L22" s="34">
        <v>98.11</v>
      </c>
      <c r="M22" s="245"/>
      <c r="N22" s="157"/>
      <c r="O22" s="25">
        <f t="shared" si="0"/>
        <v>3.5275</v>
      </c>
    </row>
    <row r="23" spans="1:15" s="5" customFormat="1" ht="55.5" customHeight="1">
      <c r="A23" s="77">
        <v>11</v>
      </c>
      <c r="B23" s="102">
        <v>82</v>
      </c>
      <c r="C23" s="326" t="s">
        <v>371</v>
      </c>
      <c r="D23" s="256">
        <v>1997</v>
      </c>
      <c r="E23" s="257" t="s">
        <v>77</v>
      </c>
      <c r="F23" s="128"/>
      <c r="G23" s="432" t="s">
        <v>372</v>
      </c>
      <c r="H23" s="175"/>
      <c r="I23" s="174" t="s">
        <v>335</v>
      </c>
      <c r="J23" s="86" t="s">
        <v>347</v>
      </c>
      <c r="K23" s="33">
        <v>13</v>
      </c>
      <c r="L23" s="34">
        <v>103.2</v>
      </c>
      <c r="M23" s="245"/>
      <c r="N23" s="157"/>
      <c r="O23" s="25">
        <f t="shared" si="0"/>
        <v>4.800000000000001</v>
      </c>
    </row>
    <row r="24" spans="1:15" s="5" customFormat="1" ht="55.5" customHeight="1" thickBot="1">
      <c r="A24" s="527">
        <v>12</v>
      </c>
      <c r="B24" s="528">
        <v>16</v>
      </c>
      <c r="C24" s="578" t="s">
        <v>326</v>
      </c>
      <c r="D24" s="579">
        <v>1993</v>
      </c>
      <c r="E24" s="580" t="s">
        <v>81</v>
      </c>
      <c r="F24" s="530"/>
      <c r="G24" s="581" t="s">
        <v>257</v>
      </c>
      <c r="H24" s="444"/>
      <c r="I24" s="582" t="s">
        <v>246</v>
      </c>
      <c r="J24" s="582" t="s">
        <v>327</v>
      </c>
      <c r="K24" s="522">
        <v>18</v>
      </c>
      <c r="L24" s="523">
        <v>121</v>
      </c>
      <c r="M24" s="123"/>
      <c r="N24" s="536"/>
      <c r="O24" s="25">
        <f t="shared" si="0"/>
        <v>9.25</v>
      </c>
    </row>
    <row r="25" spans="1:15" s="5" customFormat="1" ht="33" customHeight="1" thickBot="1">
      <c r="A25" s="781" t="s">
        <v>288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3"/>
      <c r="O25" s="25"/>
    </row>
    <row r="26" spans="1:15" s="5" customFormat="1" ht="55.5" customHeight="1">
      <c r="A26" s="75">
        <v>1</v>
      </c>
      <c r="B26" s="104">
        <v>8</v>
      </c>
      <c r="C26" s="325" t="s">
        <v>458</v>
      </c>
      <c r="D26" s="254">
        <v>1989</v>
      </c>
      <c r="E26" s="255" t="s">
        <v>77</v>
      </c>
      <c r="F26" s="140"/>
      <c r="G26" s="458" t="s">
        <v>361</v>
      </c>
      <c r="H26" s="517"/>
      <c r="I26" s="346" t="s">
        <v>297</v>
      </c>
      <c r="J26" s="85" t="s">
        <v>248</v>
      </c>
      <c r="K26" s="272">
        <v>0</v>
      </c>
      <c r="L26" s="275">
        <v>77.07</v>
      </c>
      <c r="M26" s="301"/>
      <c r="N26" s="156"/>
      <c r="O26" s="25">
        <f aca="true" t="shared" si="1" ref="O26:O32">(L26-$O$10)/4</f>
        <v>-1.7325000000000017</v>
      </c>
    </row>
    <row r="27" spans="1:15" s="5" customFormat="1" ht="55.5" customHeight="1">
      <c r="A27" s="77">
        <v>2</v>
      </c>
      <c r="B27" s="102">
        <v>57</v>
      </c>
      <c r="C27" s="326" t="s">
        <v>456</v>
      </c>
      <c r="D27" s="256">
        <v>1967</v>
      </c>
      <c r="E27" s="257" t="s">
        <v>82</v>
      </c>
      <c r="F27" s="128"/>
      <c r="G27" s="432" t="s">
        <v>149</v>
      </c>
      <c r="H27" s="175"/>
      <c r="I27" s="174" t="s">
        <v>131</v>
      </c>
      <c r="J27" s="63" t="s">
        <v>8</v>
      </c>
      <c r="K27" s="33">
        <v>0</v>
      </c>
      <c r="L27" s="34">
        <v>82.55</v>
      </c>
      <c r="M27" s="245"/>
      <c r="N27" s="157"/>
      <c r="O27" s="25">
        <f t="shared" si="1"/>
        <v>-0.3625000000000007</v>
      </c>
    </row>
    <row r="28" spans="1:15" s="5" customFormat="1" ht="55.5" customHeight="1">
      <c r="A28" s="77">
        <v>3</v>
      </c>
      <c r="B28" s="102">
        <v>3</v>
      </c>
      <c r="C28" s="326" t="s">
        <v>454</v>
      </c>
      <c r="D28" s="256">
        <v>1989</v>
      </c>
      <c r="E28" s="257" t="s">
        <v>81</v>
      </c>
      <c r="F28" s="128"/>
      <c r="G28" s="432" t="s">
        <v>350</v>
      </c>
      <c r="H28" s="175" t="s">
        <v>351</v>
      </c>
      <c r="I28" s="174" t="s">
        <v>318</v>
      </c>
      <c r="J28" s="63" t="s">
        <v>97</v>
      </c>
      <c r="K28" s="33">
        <v>4</v>
      </c>
      <c r="L28" s="34">
        <v>98.4</v>
      </c>
      <c r="M28" s="245"/>
      <c r="N28" s="157"/>
      <c r="O28" s="25">
        <f t="shared" si="1"/>
        <v>3.6000000000000014</v>
      </c>
    </row>
    <row r="29" spans="1:15" s="5" customFormat="1" ht="55.5" customHeight="1">
      <c r="A29" s="77">
        <v>4</v>
      </c>
      <c r="B29" s="106">
        <v>23</v>
      </c>
      <c r="C29" s="415" t="s">
        <v>460</v>
      </c>
      <c r="D29" s="429">
        <v>1992</v>
      </c>
      <c r="E29" s="430" t="s">
        <v>82</v>
      </c>
      <c r="F29" s="130"/>
      <c r="G29" s="583" t="s">
        <v>352</v>
      </c>
      <c r="H29" s="378"/>
      <c r="I29" s="381" t="s">
        <v>330</v>
      </c>
      <c r="J29" s="62" t="s">
        <v>8</v>
      </c>
      <c r="K29" s="95">
        <v>8</v>
      </c>
      <c r="L29" s="98">
        <v>79.08</v>
      </c>
      <c r="M29" s="166"/>
      <c r="N29" s="158"/>
      <c r="O29" s="25">
        <f t="shared" si="1"/>
        <v>-1.2300000000000004</v>
      </c>
    </row>
    <row r="30" spans="1:15" s="5" customFormat="1" ht="55.5" customHeight="1">
      <c r="A30" s="77">
        <v>5</v>
      </c>
      <c r="B30" s="102">
        <v>1</v>
      </c>
      <c r="C30" s="326" t="s">
        <v>457</v>
      </c>
      <c r="D30" s="256">
        <v>1976</v>
      </c>
      <c r="E30" s="257" t="s">
        <v>81</v>
      </c>
      <c r="F30" s="128"/>
      <c r="G30" s="432" t="s">
        <v>348</v>
      </c>
      <c r="H30" s="175" t="s">
        <v>349</v>
      </c>
      <c r="I30" s="174" t="s">
        <v>318</v>
      </c>
      <c r="J30" s="63" t="s">
        <v>97</v>
      </c>
      <c r="K30" s="33">
        <v>9</v>
      </c>
      <c r="L30" s="34">
        <v>103.79</v>
      </c>
      <c r="M30" s="245"/>
      <c r="N30" s="157"/>
      <c r="O30" s="25">
        <f t="shared" si="1"/>
        <v>4.947500000000002</v>
      </c>
    </row>
    <row r="31" spans="1:15" s="5" customFormat="1" ht="55.5" customHeight="1">
      <c r="A31" s="77">
        <v>6</v>
      </c>
      <c r="B31" s="106">
        <v>5</v>
      </c>
      <c r="C31" s="415" t="s">
        <v>455</v>
      </c>
      <c r="D31" s="429">
        <v>1982</v>
      </c>
      <c r="E31" s="430" t="s">
        <v>81</v>
      </c>
      <c r="F31" s="130"/>
      <c r="G31" s="434" t="s">
        <v>360</v>
      </c>
      <c r="H31" s="378"/>
      <c r="I31" s="381" t="s">
        <v>297</v>
      </c>
      <c r="J31" s="62" t="s">
        <v>8</v>
      </c>
      <c r="K31" s="95">
        <v>11</v>
      </c>
      <c r="L31" s="98">
        <v>95.54</v>
      </c>
      <c r="M31" s="166"/>
      <c r="N31" s="158"/>
      <c r="O31" s="25">
        <f t="shared" si="1"/>
        <v>2.8850000000000016</v>
      </c>
    </row>
    <row r="32" spans="1:15" s="5" customFormat="1" ht="55.5" customHeight="1" thickBot="1">
      <c r="A32" s="79"/>
      <c r="B32" s="103">
        <v>48</v>
      </c>
      <c r="C32" s="327" t="s">
        <v>459</v>
      </c>
      <c r="D32" s="258">
        <v>1993</v>
      </c>
      <c r="E32" s="259" t="s">
        <v>81</v>
      </c>
      <c r="F32" s="170"/>
      <c r="G32" s="433" t="s">
        <v>266</v>
      </c>
      <c r="H32" s="518"/>
      <c r="I32" s="519" t="s">
        <v>264</v>
      </c>
      <c r="J32" s="87" t="s">
        <v>265</v>
      </c>
      <c r="K32" s="862" t="s">
        <v>95</v>
      </c>
      <c r="L32" s="632"/>
      <c r="M32" s="632"/>
      <c r="N32" s="610"/>
      <c r="O32" s="25">
        <f t="shared" si="1"/>
        <v>-21</v>
      </c>
    </row>
    <row r="33" spans="1:12" s="4" customFormat="1" ht="6.75" customHeight="1">
      <c r="A33" s="7"/>
      <c r="B33" s="8"/>
      <c r="C33" s="9"/>
      <c r="D33" s="10"/>
      <c r="E33" s="10"/>
      <c r="F33" s="10"/>
      <c r="G33" s="11"/>
      <c r="H33" s="11"/>
      <c r="I33" s="11"/>
      <c r="J33" s="12"/>
      <c r="K33" s="13"/>
      <c r="L33" s="13"/>
    </row>
    <row r="34" spans="1:12" s="3" customFormat="1" ht="23.25" customHeight="1">
      <c r="A34" s="14"/>
      <c r="B34" s="14"/>
      <c r="C34" s="6"/>
      <c r="E34" s="22"/>
      <c r="F34" s="22"/>
      <c r="G34" s="18" t="s">
        <v>15</v>
      </c>
      <c r="H34" s="16"/>
      <c r="I34" s="20"/>
      <c r="J34" s="18" t="s">
        <v>294</v>
      </c>
      <c r="L34" s="14"/>
    </row>
    <row r="35" spans="1:12" s="3" customFormat="1" ht="9.75" customHeight="1">
      <c r="A35" s="14"/>
      <c r="B35" s="14"/>
      <c r="C35" s="6"/>
      <c r="E35" s="16"/>
      <c r="F35" s="16"/>
      <c r="G35" s="16"/>
      <c r="H35" s="16"/>
      <c r="I35" s="20"/>
      <c r="J35" s="21"/>
      <c r="L35" s="14"/>
    </row>
    <row r="36" spans="1:12" s="3" customFormat="1" ht="30" customHeight="1">
      <c r="A36" s="14"/>
      <c r="B36" s="14"/>
      <c r="C36" s="6"/>
      <c r="E36" s="22"/>
      <c r="F36" s="22"/>
      <c r="G36" s="18" t="s">
        <v>2</v>
      </c>
      <c r="H36" s="16"/>
      <c r="I36" s="20"/>
      <c r="J36" s="18" t="s">
        <v>20</v>
      </c>
      <c r="L36" s="14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mergeCells count="30">
    <mergeCell ref="N8:N10"/>
    <mergeCell ref="K9:L9"/>
    <mergeCell ref="G8:G10"/>
    <mergeCell ref="H8:H10"/>
    <mergeCell ref="I8:I10"/>
    <mergeCell ref="J8:J10"/>
    <mergeCell ref="K8:L8"/>
    <mergeCell ref="M8:M10"/>
    <mergeCell ref="A8:A10"/>
    <mergeCell ref="B8:B10"/>
    <mergeCell ref="C8:C10"/>
    <mergeCell ref="D8:D10"/>
    <mergeCell ref="E8:E10"/>
    <mergeCell ref="F8:F10"/>
    <mergeCell ref="H6:I6"/>
    <mergeCell ref="J6:N6"/>
    <mergeCell ref="A7:B7"/>
    <mergeCell ref="D7:G7"/>
    <mergeCell ref="H7:I7"/>
    <mergeCell ref="J7:N7"/>
    <mergeCell ref="A12:N12"/>
    <mergeCell ref="A25:N25"/>
    <mergeCell ref="K32:N32"/>
    <mergeCell ref="A1:N1"/>
    <mergeCell ref="A2:N2"/>
    <mergeCell ref="A3:N3"/>
    <mergeCell ref="A4:N4"/>
    <mergeCell ref="A5:N5"/>
    <mergeCell ref="A6:B6"/>
    <mergeCell ref="D6:G6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view="pageBreakPreview" zoomScale="41" zoomScaleNormal="61" zoomScaleSheetLayoutView="41" zoomScalePageLayoutView="0" workbookViewId="0" topLeftCell="A16">
      <selection activeCell="I16" sqref="I16"/>
    </sheetView>
  </sheetViews>
  <sheetFormatPr defaultColWidth="9.140625" defaultRowHeight="12.75"/>
  <cols>
    <col min="1" max="1" width="10.57421875" style="1" customWidth="1"/>
    <col min="2" max="2" width="12.7109375" style="1" customWidth="1"/>
    <col min="3" max="3" width="61.28125" style="2" customWidth="1"/>
    <col min="4" max="4" width="15.7109375" style="1" customWidth="1"/>
    <col min="5" max="6" width="14.57421875" style="1" customWidth="1"/>
    <col min="7" max="7" width="51.57421875" style="1" customWidth="1"/>
    <col min="8" max="8" width="48.7109375" style="1" customWidth="1"/>
    <col min="9" max="9" width="56.8515625" style="1" customWidth="1"/>
    <col min="10" max="10" width="43.140625" style="1" customWidth="1"/>
    <col min="11" max="11" width="16.57421875" style="1" customWidth="1"/>
    <col min="12" max="12" width="22.00390625" style="1" customWidth="1"/>
    <col min="13" max="14" width="19.7109375" style="1" customWidth="1"/>
    <col min="15" max="15" width="15.28125" style="1" customWidth="1"/>
    <col min="16" max="16384" width="9.140625" style="1" customWidth="1"/>
  </cols>
  <sheetData>
    <row r="1" spans="1:14" s="3" customFormat="1" ht="59.25" customHeight="1">
      <c r="A1" s="704" t="s">
        <v>165</v>
      </c>
      <c r="B1" s="704"/>
      <c r="C1" s="704"/>
      <c r="D1" s="704"/>
      <c r="E1" s="704"/>
      <c r="F1" s="704"/>
      <c r="G1" s="704"/>
      <c r="H1" s="704"/>
      <c r="I1" s="704"/>
      <c r="J1" s="704"/>
      <c r="K1" s="705"/>
      <c r="L1" s="705"/>
      <c r="M1" s="706"/>
      <c r="N1" s="706"/>
    </row>
    <row r="2" spans="1:14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4"/>
      <c r="N2" s="744"/>
    </row>
    <row r="3" spans="1:14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4"/>
      <c r="N3" s="744"/>
    </row>
    <row r="4" spans="1:14" s="3" customFormat="1" ht="36.75" customHeight="1">
      <c r="A4" s="741" t="s">
        <v>446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4"/>
      <c r="N4" s="744"/>
    </row>
    <row r="5" spans="1:14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4"/>
      <c r="N5" s="744"/>
    </row>
    <row r="6" spans="1:14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8"/>
    </row>
    <row r="7" spans="1:14" s="3" customFormat="1" ht="42" customHeight="1" thickBot="1">
      <c r="A7" s="690" t="s">
        <v>73</v>
      </c>
      <c r="B7" s="691"/>
      <c r="C7" s="48" t="s">
        <v>71</v>
      </c>
      <c r="D7" s="690" t="s">
        <v>191</v>
      </c>
      <c r="E7" s="808"/>
      <c r="F7" s="809"/>
      <c r="G7" s="792"/>
      <c r="H7" s="721" t="s">
        <v>125</v>
      </c>
      <c r="I7" s="722"/>
      <c r="J7" s="723" t="s">
        <v>121</v>
      </c>
      <c r="K7" s="725"/>
      <c r="L7" s="725"/>
      <c r="M7" s="725"/>
      <c r="N7" s="726"/>
    </row>
    <row r="8" spans="1:14" s="4" customFormat="1" ht="33" customHeigh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66" t="s">
        <v>19</v>
      </c>
      <c r="K8" s="751" t="s">
        <v>11</v>
      </c>
      <c r="L8" s="804"/>
      <c r="M8" s="805"/>
      <c r="N8" s="735" t="s">
        <v>52</v>
      </c>
    </row>
    <row r="9" spans="1:14" s="4" customFormat="1" ht="33" customHeight="1">
      <c r="A9" s="764"/>
      <c r="B9" s="749"/>
      <c r="C9" s="753"/>
      <c r="D9" s="754"/>
      <c r="E9" s="765"/>
      <c r="F9" s="749"/>
      <c r="G9" s="749"/>
      <c r="H9" s="767"/>
      <c r="I9" s="769"/>
      <c r="J9" s="767"/>
      <c r="K9" s="762" t="s">
        <v>58</v>
      </c>
      <c r="L9" s="800"/>
      <c r="M9" s="806"/>
      <c r="N9" s="799"/>
    </row>
    <row r="10" spans="1:15" s="5" customFormat="1" ht="66.75" customHeight="1" thickBot="1">
      <c r="A10" s="732"/>
      <c r="B10" s="703"/>
      <c r="C10" s="697"/>
      <c r="D10" s="699"/>
      <c r="E10" s="701"/>
      <c r="F10" s="703"/>
      <c r="G10" s="703"/>
      <c r="H10" s="768"/>
      <c r="I10" s="728"/>
      <c r="J10" s="768"/>
      <c r="K10" s="24" t="s">
        <v>180</v>
      </c>
      <c r="L10" s="35" t="s">
        <v>13</v>
      </c>
      <c r="M10" s="807"/>
      <c r="N10" s="736"/>
      <c r="O10" s="61">
        <v>84</v>
      </c>
    </row>
    <row r="11" spans="1:15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173" t="s">
        <v>8</v>
      </c>
      <c r="K11" s="38"/>
      <c r="L11" s="39"/>
      <c r="M11" s="123"/>
      <c r="N11" s="72"/>
      <c r="O11" s="25">
        <f>(L26-$O$10)/4</f>
        <v>-21</v>
      </c>
    </row>
    <row r="12" spans="1:15" s="5" customFormat="1" ht="44.25" customHeight="1" thickBot="1">
      <c r="A12" s="770" t="s">
        <v>465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2"/>
      <c r="O12" s="25"/>
    </row>
    <row r="13" spans="1:15" s="5" customFormat="1" ht="83.25" customHeight="1">
      <c r="A13" s="284">
        <v>1</v>
      </c>
      <c r="B13" s="285">
        <v>27</v>
      </c>
      <c r="C13" s="286" t="s">
        <v>428</v>
      </c>
      <c r="D13" s="365">
        <v>1992</v>
      </c>
      <c r="E13" s="366" t="s">
        <v>82</v>
      </c>
      <c r="F13" s="417"/>
      <c r="G13" s="400" t="s">
        <v>379</v>
      </c>
      <c r="H13" s="167"/>
      <c r="I13" s="246" t="s">
        <v>380</v>
      </c>
      <c r="J13" s="246" t="s">
        <v>8</v>
      </c>
      <c r="K13" s="272">
        <v>0</v>
      </c>
      <c r="L13" s="275">
        <v>75.86</v>
      </c>
      <c r="M13" s="301"/>
      <c r="N13" s="156"/>
      <c r="O13" s="25">
        <f aca="true" t="shared" si="0" ref="O13:O20">(L13-$O$10)/4</f>
        <v>-2.035</v>
      </c>
    </row>
    <row r="14" spans="1:15" s="5" customFormat="1" ht="83.25" customHeight="1">
      <c r="A14" s="288">
        <v>2</v>
      </c>
      <c r="B14" s="289">
        <v>19</v>
      </c>
      <c r="C14" s="110" t="s">
        <v>433</v>
      </c>
      <c r="D14" s="367">
        <v>1988</v>
      </c>
      <c r="E14" s="368" t="s">
        <v>82</v>
      </c>
      <c r="F14" s="418"/>
      <c r="G14" s="401" t="s">
        <v>375</v>
      </c>
      <c r="H14" s="168"/>
      <c r="I14" s="247" t="s">
        <v>305</v>
      </c>
      <c r="J14" s="247" t="s">
        <v>376</v>
      </c>
      <c r="K14" s="33">
        <v>0</v>
      </c>
      <c r="L14" s="34">
        <v>82.02</v>
      </c>
      <c r="M14" s="245"/>
      <c r="N14" s="157"/>
      <c r="O14" s="25">
        <f t="shared" si="0"/>
        <v>-0.495000000000001</v>
      </c>
    </row>
    <row r="15" spans="1:15" s="5" customFormat="1" ht="87" customHeight="1">
      <c r="A15" s="288">
        <v>3</v>
      </c>
      <c r="B15" s="289">
        <v>54</v>
      </c>
      <c r="C15" s="110" t="s">
        <v>431</v>
      </c>
      <c r="D15" s="367">
        <v>1979</v>
      </c>
      <c r="E15" s="368"/>
      <c r="F15" s="418"/>
      <c r="G15" s="401" t="s">
        <v>381</v>
      </c>
      <c r="H15" s="168"/>
      <c r="I15" s="247" t="s">
        <v>355</v>
      </c>
      <c r="J15" s="247" t="s">
        <v>8</v>
      </c>
      <c r="K15" s="33">
        <v>2</v>
      </c>
      <c r="L15" s="34">
        <v>88.86</v>
      </c>
      <c r="M15" s="245"/>
      <c r="N15" s="157"/>
      <c r="O15" s="25">
        <f t="shared" si="0"/>
        <v>1.2149999999999999</v>
      </c>
    </row>
    <row r="16" spans="1:15" s="5" customFormat="1" ht="83.25" customHeight="1">
      <c r="A16" s="288">
        <v>4</v>
      </c>
      <c r="B16" s="289">
        <v>85</v>
      </c>
      <c r="C16" s="110" t="s">
        <v>272</v>
      </c>
      <c r="D16" s="367">
        <v>1958</v>
      </c>
      <c r="E16" s="368" t="s">
        <v>86</v>
      </c>
      <c r="F16" s="418"/>
      <c r="G16" s="401" t="s">
        <v>382</v>
      </c>
      <c r="H16" s="168"/>
      <c r="I16" s="247" t="s">
        <v>152</v>
      </c>
      <c r="J16" s="247" t="s">
        <v>97</v>
      </c>
      <c r="K16" s="33">
        <v>4</v>
      </c>
      <c r="L16" s="34">
        <v>79.96</v>
      </c>
      <c r="M16" s="245"/>
      <c r="N16" s="157"/>
      <c r="O16" s="25">
        <f t="shared" si="0"/>
        <v>-1.0100000000000016</v>
      </c>
    </row>
    <row r="17" spans="1:15" s="5" customFormat="1" ht="83.25" customHeight="1">
      <c r="A17" s="288">
        <v>5</v>
      </c>
      <c r="B17" s="289">
        <v>14</v>
      </c>
      <c r="C17" s="110" t="s">
        <v>430</v>
      </c>
      <c r="D17" s="367">
        <v>1981</v>
      </c>
      <c r="E17" s="368" t="s">
        <v>82</v>
      </c>
      <c r="F17" s="418"/>
      <c r="G17" s="401" t="s">
        <v>389</v>
      </c>
      <c r="H17" s="168" t="s">
        <v>374</v>
      </c>
      <c r="I17" s="247" t="s">
        <v>305</v>
      </c>
      <c r="J17" s="247" t="s">
        <v>364</v>
      </c>
      <c r="K17" s="33">
        <v>6</v>
      </c>
      <c r="L17" s="34">
        <v>89.49</v>
      </c>
      <c r="M17" s="245"/>
      <c r="N17" s="157"/>
      <c r="O17" s="25">
        <f t="shared" si="0"/>
        <v>1.3724999999999987</v>
      </c>
    </row>
    <row r="18" spans="1:15" s="5" customFormat="1" ht="87" customHeight="1">
      <c r="A18" s="288">
        <v>6</v>
      </c>
      <c r="B18" s="289">
        <v>22</v>
      </c>
      <c r="C18" s="110" t="s">
        <v>428</v>
      </c>
      <c r="D18" s="367">
        <v>1992</v>
      </c>
      <c r="E18" s="368" t="s">
        <v>82</v>
      </c>
      <c r="F18" s="418"/>
      <c r="G18" s="401" t="s">
        <v>377</v>
      </c>
      <c r="H18" s="168"/>
      <c r="I18" s="247" t="s">
        <v>330</v>
      </c>
      <c r="J18" s="247" t="s">
        <v>8</v>
      </c>
      <c r="K18" s="33">
        <v>9</v>
      </c>
      <c r="L18" s="34">
        <v>85.48</v>
      </c>
      <c r="M18" s="245"/>
      <c r="N18" s="157"/>
      <c r="O18" s="25">
        <f t="shared" si="0"/>
        <v>0.370000000000001</v>
      </c>
    </row>
    <row r="19" spans="1:15" s="5" customFormat="1" ht="87" customHeight="1">
      <c r="A19" s="288">
        <v>7</v>
      </c>
      <c r="B19" s="289">
        <v>13</v>
      </c>
      <c r="C19" s="110" t="s">
        <v>430</v>
      </c>
      <c r="D19" s="367">
        <v>1981</v>
      </c>
      <c r="E19" s="368" t="s">
        <v>82</v>
      </c>
      <c r="F19" s="418"/>
      <c r="G19" s="401" t="s">
        <v>391</v>
      </c>
      <c r="H19" s="168" t="s">
        <v>373</v>
      </c>
      <c r="I19" s="247" t="s">
        <v>305</v>
      </c>
      <c r="J19" s="247" t="s">
        <v>364</v>
      </c>
      <c r="K19" s="33">
        <v>14</v>
      </c>
      <c r="L19" s="34">
        <v>90.85</v>
      </c>
      <c r="M19" s="245"/>
      <c r="N19" s="157"/>
      <c r="O19" s="25">
        <f t="shared" si="0"/>
        <v>1.7124999999999986</v>
      </c>
    </row>
    <row r="20" spans="1:15" s="5" customFormat="1" ht="83.25" customHeight="1">
      <c r="A20" s="288"/>
      <c r="B20" s="289">
        <v>87</v>
      </c>
      <c r="C20" s="110" t="s">
        <v>242</v>
      </c>
      <c r="D20" s="367">
        <v>1987</v>
      </c>
      <c r="E20" s="368" t="s">
        <v>86</v>
      </c>
      <c r="F20" s="418"/>
      <c r="G20" s="401" t="s">
        <v>103</v>
      </c>
      <c r="H20" s="168" t="s">
        <v>104</v>
      </c>
      <c r="I20" s="247" t="s">
        <v>152</v>
      </c>
      <c r="J20" s="247" t="s">
        <v>153</v>
      </c>
      <c r="K20" s="859" t="s">
        <v>95</v>
      </c>
      <c r="L20" s="860"/>
      <c r="M20" s="860"/>
      <c r="N20" s="861"/>
      <c r="O20" s="25">
        <f t="shared" si="0"/>
        <v>-21</v>
      </c>
    </row>
    <row r="21" spans="1:15" s="5" customFormat="1" ht="44.25" customHeight="1" thickBot="1">
      <c r="A21" s="770" t="s">
        <v>240</v>
      </c>
      <c r="B21" s="771"/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2"/>
      <c r="O21" s="25"/>
    </row>
    <row r="22" spans="1:15" s="5" customFormat="1" ht="83.25" customHeight="1">
      <c r="A22" s="284">
        <v>1</v>
      </c>
      <c r="B22" s="285">
        <v>75</v>
      </c>
      <c r="C22" s="286" t="s">
        <v>369</v>
      </c>
      <c r="D22" s="365">
        <v>1992</v>
      </c>
      <c r="E22" s="366" t="s">
        <v>81</v>
      </c>
      <c r="F22" s="417"/>
      <c r="G22" s="400" t="s">
        <v>370</v>
      </c>
      <c r="H22" s="167"/>
      <c r="I22" s="246" t="s">
        <v>337</v>
      </c>
      <c r="J22" s="246" t="s">
        <v>101</v>
      </c>
      <c r="K22" s="272">
        <v>0</v>
      </c>
      <c r="L22" s="275">
        <v>80.4</v>
      </c>
      <c r="M22" s="301"/>
      <c r="N22" s="156"/>
      <c r="O22" s="25">
        <f>(L22-$O$10)/4</f>
        <v>-0.8999999999999986</v>
      </c>
    </row>
    <row r="23" spans="1:15" s="5" customFormat="1" ht="83.25" customHeight="1">
      <c r="A23" s="298">
        <v>2</v>
      </c>
      <c r="B23" s="299">
        <v>79</v>
      </c>
      <c r="C23" s="126" t="s">
        <v>333</v>
      </c>
      <c r="D23" s="389">
        <v>1971</v>
      </c>
      <c r="E23" s="390" t="s">
        <v>86</v>
      </c>
      <c r="F23" s="423"/>
      <c r="G23" s="402" t="s">
        <v>405</v>
      </c>
      <c r="H23" s="171"/>
      <c r="I23" s="330" t="s">
        <v>335</v>
      </c>
      <c r="J23" s="332" t="s">
        <v>336</v>
      </c>
      <c r="K23" s="95">
        <v>0</v>
      </c>
      <c r="L23" s="98">
        <v>81.31</v>
      </c>
      <c r="M23" s="166"/>
      <c r="N23" s="158"/>
      <c r="O23" s="25">
        <f>(L23-$O$10)/4</f>
        <v>-0.6724999999999994</v>
      </c>
    </row>
    <row r="24" spans="1:15" s="5" customFormat="1" ht="83.25" customHeight="1">
      <c r="A24" s="288">
        <v>3</v>
      </c>
      <c r="B24" s="289">
        <v>80</v>
      </c>
      <c r="C24" s="110" t="s">
        <v>333</v>
      </c>
      <c r="D24" s="367">
        <v>1971</v>
      </c>
      <c r="E24" s="368" t="s">
        <v>86</v>
      </c>
      <c r="F24" s="418"/>
      <c r="G24" s="401" t="s">
        <v>406</v>
      </c>
      <c r="H24" s="168"/>
      <c r="I24" s="247" t="s">
        <v>335</v>
      </c>
      <c r="J24" s="323" t="s">
        <v>336</v>
      </c>
      <c r="K24" s="33">
        <v>7</v>
      </c>
      <c r="L24" s="34">
        <v>95.73</v>
      </c>
      <c r="M24" s="245"/>
      <c r="N24" s="157"/>
      <c r="O24" s="25">
        <f>(L24-$O$10)/4</f>
        <v>2.932500000000001</v>
      </c>
    </row>
    <row r="25" spans="1:15" s="5" customFormat="1" ht="83.25" customHeight="1" thickBot="1">
      <c r="A25" s="291">
        <v>4</v>
      </c>
      <c r="B25" s="292">
        <v>12</v>
      </c>
      <c r="C25" s="111" t="s">
        <v>362</v>
      </c>
      <c r="D25" s="369">
        <v>1981</v>
      </c>
      <c r="E25" s="370" t="s">
        <v>82</v>
      </c>
      <c r="F25" s="419"/>
      <c r="G25" s="403" t="s">
        <v>390</v>
      </c>
      <c r="H25" s="169" t="s">
        <v>363</v>
      </c>
      <c r="I25" s="81" t="s">
        <v>305</v>
      </c>
      <c r="J25" s="81" t="s">
        <v>364</v>
      </c>
      <c r="K25" s="276">
        <v>15</v>
      </c>
      <c r="L25" s="279">
        <v>92.92</v>
      </c>
      <c r="M25" s="309"/>
      <c r="N25" s="163"/>
      <c r="O25" s="25">
        <f>(L25-$O$10)/4</f>
        <v>2.2300000000000004</v>
      </c>
    </row>
    <row r="26" spans="1:12" s="4" customFormat="1" ht="6.75" customHeight="1">
      <c r="A26" s="7"/>
      <c r="B26" s="8"/>
      <c r="C26" s="9"/>
      <c r="D26" s="10"/>
      <c r="E26" s="10"/>
      <c r="F26" s="10"/>
      <c r="G26" s="11"/>
      <c r="H26" s="11"/>
      <c r="I26" s="11"/>
      <c r="J26" s="12"/>
      <c r="K26" s="13"/>
      <c r="L26" s="13"/>
    </row>
    <row r="27" spans="1:12" s="3" customFormat="1" ht="23.25" customHeight="1">
      <c r="A27" s="14"/>
      <c r="B27" s="14"/>
      <c r="C27" s="6"/>
      <c r="E27" s="22"/>
      <c r="F27" s="22"/>
      <c r="G27" s="18" t="s">
        <v>15</v>
      </c>
      <c r="H27" s="16"/>
      <c r="I27" s="20"/>
      <c r="J27" s="18" t="s">
        <v>294</v>
      </c>
      <c r="L27" s="14"/>
    </row>
    <row r="28" spans="1:12" s="3" customFormat="1" ht="9.75" customHeight="1">
      <c r="A28" s="14"/>
      <c r="B28" s="14"/>
      <c r="C28" s="6"/>
      <c r="E28" s="16"/>
      <c r="F28" s="16"/>
      <c r="G28" s="16"/>
      <c r="H28" s="16"/>
      <c r="I28" s="20"/>
      <c r="J28" s="21"/>
      <c r="L28" s="14"/>
    </row>
    <row r="29" spans="1:12" s="3" customFormat="1" ht="30" customHeight="1">
      <c r="A29" s="14"/>
      <c r="B29" s="14"/>
      <c r="C29" s="6"/>
      <c r="E29" s="22"/>
      <c r="F29" s="22"/>
      <c r="G29" s="18" t="s">
        <v>2</v>
      </c>
      <c r="H29" s="16"/>
      <c r="I29" s="20"/>
      <c r="J29" s="18" t="s">
        <v>20</v>
      </c>
      <c r="L29" s="14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30">
    <mergeCell ref="N8:N10"/>
    <mergeCell ref="K9:L9"/>
    <mergeCell ref="G8:G10"/>
    <mergeCell ref="H8:H10"/>
    <mergeCell ref="I8:I10"/>
    <mergeCell ref="J8:J10"/>
    <mergeCell ref="K8:L8"/>
    <mergeCell ref="M8:M10"/>
    <mergeCell ref="A8:A10"/>
    <mergeCell ref="B8:B10"/>
    <mergeCell ref="C8:C10"/>
    <mergeCell ref="D8:D10"/>
    <mergeCell ref="E8:E10"/>
    <mergeCell ref="F8:F10"/>
    <mergeCell ref="H6:I6"/>
    <mergeCell ref="J6:N6"/>
    <mergeCell ref="A7:B7"/>
    <mergeCell ref="D7:G7"/>
    <mergeCell ref="H7:I7"/>
    <mergeCell ref="J7:N7"/>
    <mergeCell ref="A12:N12"/>
    <mergeCell ref="A21:N21"/>
    <mergeCell ref="K20:N20"/>
    <mergeCell ref="A1:N1"/>
    <mergeCell ref="A2:N2"/>
    <mergeCell ref="A3:N3"/>
    <mergeCell ref="A4:N4"/>
    <mergeCell ref="A5:N5"/>
    <mergeCell ref="A6:B6"/>
    <mergeCell ref="D6:G6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1"/>
  <sheetViews>
    <sheetView view="pageBreakPreview" zoomScale="33" zoomScaleNormal="61" zoomScaleSheetLayoutView="33" zoomScalePageLayoutView="0" workbookViewId="0" topLeftCell="A1">
      <selection activeCell="K22" sqref="K22"/>
    </sheetView>
  </sheetViews>
  <sheetFormatPr defaultColWidth="9.140625" defaultRowHeight="12.75"/>
  <cols>
    <col min="1" max="1" width="10.57421875" style="1" customWidth="1"/>
    <col min="2" max="2" width="12.7109375" style="1" customWidth="1"/>
    <col min="3" max="3" width="61.28125" style="2" customWidth="1"/>
    <col min="4" max="4" width="15.7109375" style="1" customWidth="1"/>
    <col min="5" max="6" width="14.57421875" style="1" customWidth="1"/>
    <col min="7" max="7" width="51.57421875" style="1" customWidth="1"/>
    <col min="8" max="8" width="48.7109375" style="1" customWidth="1"/>
    <col min="9" max="9" width="56.8515625" style="1" customWidth="1"/>
    <col min="10" max="10" width="43.140625" style="1" customWidth="1"/>
    <col min="11" max="11" width="16.57421875" style="1" customWidth="1"/>
    <col min="12" max="12" width="24.57421875" style="1" customWidth="1"/>
    <col min="13" max="13" width="14.57421875" style="1" customWidth="1"/>
    <col min="14" max="14" width="19.7109375" style="1" customWidth="1"/>
    <col min="15" max="25" width="8.7109375" style="1" customWidth="1"/>
    <col min="26" max="27" width="9.140625" style="1" customWidth="1"/>
    <col min="28" max="28" width="11.7109375" style="1" customWidth="1"/>
    <col min="29" max="29" width="18.00390625" style="1" customWidth="1"/>
    <col min="30" max="16384" width="9.140625" style="1" customWidth="1"/>
  </cols>
  <sheetData>
    <row r="1" spans="1:14" s="3" customFormat="1" ht="75.75" customHeight="1">
      <c r="A1" s="863" t="s">
        <v>165</v>
      </c>
      <c r="B1" s="863"/>
      <c r="C1" s="863"/>
      <c r="D1" s="863"/>
      <c r="E1" s="863"/>
      <c r="F1" s="863"/>
      <c r="G1" s="863"/>
      <c r="H1" s="863"/>
      <c r="I1" s="863"/>
      <c r="J1" s="863"/>
      <c r="K1" s="864"/>
      <c r="L1" s="864"/>
      <c r="M1" s="865"/>
      <c r="N1" s="865"/>
    </row>
    <row r="2" spans="1:14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4"/>
      <c r="N2" s="744"/>
    </row>
    <row r="3" spans="1:14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4"/>
      <c r="N3" s="744"/>
    </row>
    <row r="4" spans="1:14" s="3" customFormat="1" ht="36.75" customHeight="1">
      <c r="A4" s="741" t="s">
        <v>446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4"/>
      <c r="N4" s="744"/>
    </row>
    <row r="5" spans="1:14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4"/>
      <c r="N5" s="744"/>
    </row>
    <row r="6" spans="1:14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8"/>
    </row>
    <row r="7" spans="1:14" s="3" customFormat="1" ht="42" customHeight="1" thickBot="1">
      <c r="A7" s="690" t="s">
        <v>200</v>
      </c>
      <c r="B7" s="691"/>
      <c r="C7" s="48" t="s">
        <v>74</v>
      </c>
      <c r="D7" s="690" t="s">
        <v>209</v>
      </c>
      <c r="E7" s="808"/>
      <c r="F7" s="809"/>
      <c r="G7" s="792"/>
      <c r="H7" s="721" t="s">
        <v>49</v>
      </c>
      <c r="I7" s="722"/>
      <c r="J7" s="723" t="s">
        <v>206</v>
      </c>
      <c r="K7" s="725"/>
      <c r="L7" s="725"/>
      <c r="M7" s="725"/>
      <c r="N7" s="726"/>
    </row>
    <row r="8" spans="1:14" s="4" customFormat="1" ht="33" customHeight="1">
      <c r="A8" s="731" t="s">
        <v>14</v>
      </c>
      <c r="B8" s="702" t="s">
        <v>4</v>
      </c>
      <c r="C8" s="696" t="s">
        <v>1</v>
      </c>
      <c r="D8" s="698" t="s">
        <v>50</v>
      </c>
      <c r="E8" s="866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66" t="s">
        <v>19</v>
      </c>
      <c r="K8" s="751" t="s">
        <v>11</v>
      </c>
      <c r="L8" s="804"/>
      <c r="M8" s="805"/>
      <c r="N8" s="735" t="s">
        <v>52</v>
      </c>
    </row>
    <row r="9" spans="1:29" s="4" customFormat="1" ht="33" customHeight="1">
      <c r="A9" s="764"/>
      <c r="B9" s="749"/>
      <c r="C9" s="753"/>
      <c r="D9" s="754"/>
      <c r="E9" s="867"/>
      <c r="F9" s="749"/>
      <c r="G9" s="749"/>
      <c r="H9" s="767"/>
      <c r="I9" s="769"/>
      <c r="J9" s="767"/>
      <c r="K9" s="762" t="s">
        <v>58</v>
      </c>
      <c r="L9" s="800"/>
      <c r="M9" s="806"/>
      <c r="N9" s="799"/>
      <c r="O9" s="310"/>
      <c r="P9" s="311"/>
      <c r="Q9" s="311"/>
      <c r="R9" s="311"/>
      <c r="S9" s="311"/>
      <c r="T9" s="311"/>
      <c r="U9" s="311"/>
      <c r="V9" s="311"/>
      <c r="W9" s="311"/>
      <c r="X9" s="311">
        <f>SUM(O10:X10)</f>
        <v>55</v>
      </c>
      <c r="Y9" s="311">
        <f>O10+P10+Q10+R10+S10+T10+U10+V10+W10+20</f>
        <v>65</v>
      </c>
      <c r="Z9" s="312"/>
      <c r="AA9" s="313"/>
      <c r="AB9" s="313"/>
      <c r="AC9" s="311" t="s">
        <v>210</v>
      </c>
    </row>
    <row r="10" spans="1:29" s="5" customFormat="1" ht="66.75" customHeight="1" thickBot="1">
      <c r="A10" s="732"/>
      <c r="B10" s="703"/>
      <c r="C10" s="697"/>
      <c r="D10" s="699"/>
      <c r="E10" s="868"/>
      <c r="F10" s="703"/>
      <c r="G10" s="703"/>
      <c r="H10" s="768"/>
      <c r="I10" s="728"/>
      <c r="J10" s="768"/>
      <c r="K10" s="24" t="s">
        <v>208</v>
      </c>
      <c r="L10" s="35" t="s">
        <v>13</v>
      </c>
      <c r="M10" s="807"/>
      <c r="N10" s="736"/>
      <c r="O10" s="314">
        <v>1</v>
      </c>
      <c r="P10" s="315">
        <v>2</v>
      </c>
      <c r="Q10" s="315">
        <v>3</v>
      </c>
      <c r="R10" s="315">
        <v>4</v>
      </c>
      <c r="S10" s="315">
        <v>5</v>
      </c>
      <c r="T10" s="315">
        <v>6</v>
      </c>
      <c r="U10" s="315">
        <v>7</v>
      </c>
      <c r="V10" s="315">
        <v>8</v>
      </c>
      <c r="W10" s="315">
        <v>9</v>
      </c>
      <c r="X10" s="315">
        <v>10</v>
      </c>
      <c r="Y10" s="315" t="s">
        <v>211</v>
      </c>
      <c r="Z10" s="318" t="s">
        <v>212</v>
      </c>
      <c r="AA10" s="319" t="s">
        <v>213</v>
      </c>
      <c r="AB10" s="320" t="s">
        <v>214</v>
      </c>
      <c r="AC10" s="316">
        <v>76</v>
      </c>
    </row>
    <row r="11" spans="1:29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173" t="s">
        <v>8</v>
      </c>
      <c r="K11" s="38"/>
      <c r="L11" s="39"/>
      <c r="M11" s="123"/>
      <c r="N11" s="72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1:29" s="5" customFormat="1" ht="68.25" customHeight="1">
      <c r="A12" s="75">
        <v>1</v>
      </c>
      <c r="B12" s="104">
        <v>86</v>
      </c>
      <c r="C12" s="586" t="s">
        <v>91</v>
      </c>
      <c r="D12" s="365">
        <v>1987</v>
      </c>
      <c r="E12" s="366" t="s">
        <v>86</v>
      </c>
      <c r="F12" s="140"/>
      <c r="G12" s="587" t="s">
        <v>284</v>
      </c>
      <c r="H12" s="324" t="s">
        <v>271</v>
      </c>
      <c r="I12" s="246" t="s">
        <v>157</v>
      </c>
      <c r="J12" s="246" t="s">
        <v>153</v>
      </c>
      <c r="K12" s="150">
        <v>65</v>
      </c>
      <c r="L12" s="153">
        <v>54.8</v>
      </c>
      <c r="M12" s="301"/>
      <c r="N12" s="156"/>
      <c r="O12" s="313">
        <v>1</v>
      </c>
      <c r="P12" s="5">
        <v>2</v>
      </c>
      <c r="Q12" s="5">
        <v>3</v>
      </c>
      <c r="R12" s="5">
        <v>4</v>
      </c>
      <c r="S12" s="5">
        <v>5</v>
      </c>
      <c r="T12" s="5">
        <v>6</v>
      </c>
      <c r="U12" s="5">
        <v>7</v>
      </c>
      <c r="V12" s="5">
        <v>8</v>
      </c>
      <c r="W12" s="5">
        <v>9</v>
      </c>
      <c r="Y12" s="5">
        <v>20</v>
      </c>
      <c r="Z12" s="321">
        <f aca="true" t="shared" si="0" ref="Z12:Z27">Y12+X12+W12+V12+U12+T12+S12+R12+Q12+P12+O12</f>
        <v>65</v>
      </c>
      <c r="AA12" s="321"/>
      <c r="AB12" s="321">
        <f aca="true" t="shared" si="1" ref="AB12:AB27">Z12-AA12</f>
        <v>65</v>
      </c>
      <c r="AC12" s="317">
        <f aca="true" t="shared" si="2" ref="AC12:AC27">(L12-$AC$10)/4</f>
        <v>-5.300000000000001</v>
      </c>
    </row>
    <row r="13" spans="1:29" s="5" customFormat="1" ht="68.25" customHeight="1">
      <c r="A13" s="77">
        <v>2</v>
      </c>
      <c r="B13" s="102">
        <v>66</v>
      </c>
      <c r="C13" s="387" t="s">
        <v>90</v>
      </c>
      <c r="D13" s="367">
        <v>1989</v>
      </c>
      <c r="E13" s="368" t="s">
        <v>82</v>
      </c>
      <c r="F13" s="128"/>
      <c r="G13" s="118" t="s">
        <v>445</v>
      </c>
      <c r="H13" s="129" t="s">
        <v>404</v>
      </c>
      <c r="I13" s="247" t="s">
        <v>89</v>
      </c>
      <c r="J13" s="247" t="s">
        <v>154</v>
      </c>
      <c r="K13" s="142">
        <v>65</v>
      </c>
      <c r="L13" s="147">
        <v>54.91</v>
      </c>
      <c r="M13" s="245"/>
      <c r="N13" s="157"/>
      <c r="O13" s="313">
        <v>1</v>
      </c>
      <c r="P13" s="5">
        <v>2</v>
      </c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  <c r="Y13" s="5">
        <v>20</v>
      </c>
      <c r="Z13" s="321">
        <f t="shared" si="0"/>
        <v>65</v>
      </c>
      <c r="AA13" s="321"/>
      <c r="AB13" s="321">
        <f t="shared" si="1"/>
        <v>65</v>
      </c>
      <c r="AC13" s="317">
        <f t="shared" si="2"/>
        <v>-5.272500000000001</v>
      </c>
    </row>
    <row r="14" spans="1:29" s="5" customFormat="1" ht="68.25" customHeight="1">
      <c r="A14" s="77">
        <v>3</v>
      </c>
      <c r="B14" s="102">
        <v>67</v>
      </c>
      <c r="C14" s="387" t="s">
        <v>90</v>
      </c>
      <c r="D14" s="367">
        <v>1989</v>
      </c>
      <c r="E14" s="368" t="s">
        <v>82</v>
      </c>
      <c r="F14" s="128"/>
      <c r="G14" s="118" t="s">
        <v>201</v>
      </c>
      <c r="H14" s="129" t="s">
        <v>92</v>
      </c>
      <c r="I14" s="247" t="s">
        <v>89</v>
      </c>
      <c r="J14" s="247" t="s">
        <v>154</v>
      </c>
      <c r="K14" s="142">
        <v>65</v>
      </c>
      <c r="L14" s="147">
        <v>55.57</v>
      </c>
      <c r="M14" s="245"/>
      <c r="N14" s="157"/>
      <c r="O14" s="313">
        <v>1</v>
      </c>
      <c r="P14" s="5">
        <v>2</v>
      </c>
      <c r="Q14" s="5">
        <v>3</v>
      </c>
      <c r="R14" s="5">
        <v>4</v>
      </c>
      <c r="S14" s="5">
        <v>5</v>
      </c>
      <c r="T14" s="5">
        <v>6</v>
      </c>
      <c r="U14" s="5">
        <v>7</v>
      </c>
      <c r="V14" s="5">
        <v>8</v>
      </c>
      <c r="W14" s="5">
        <v>9</v>
      </c>
      <c r="Y14" s="5">
        <v>20</v>
      </c>
      <c r="Z14" s="321">
        <f t="shared" si="0"/>
        <v>65</v>
      </c>
      <c r="AA14" s="321"/>
      <c r="AB14" s="321">
        <f t="shared" si="1"/>
        <v>65</v>
      </c>
      <c r="AC14" s="317">
        <f t="shared" si="2"/>
        <v>-5.1075</v>
      </c>
    </row>
    <row r="15" spans="1:29" s="5" customFormat="1" ht="68.25" customHeight="1">
      <c r="A15" s="77">
        <v>4</v>
      </c>
      <c r="B15" s="102">
        <v>88</v>
      </c>
      <c r="C15" s="387" t="s">
        <v>91</v>
      </c>
      <c r="D15" s="367">
        <v>1987</v>
      </c>
      <c r="E15" s="368" t="s">
        <v>86</v>
      </c>
      <c r="F15" s="128"/>
      <c r="G15" s="118" t="s">
        <v>409</v>
      </c>
      <c r="H15" s="129"/>
      <c r="I15" s="247" t="s">
        <v>152</v>
      </c>
      <c r="J15" s="247" t="s">
        <v>153</v>
      </c>
      <c r="K15" s="142">
        <v>65</v>
      </c>
      <c r="L15" s="147">
        <v>56.06</v>
      </c>
      <c r="M15" s="245"/>
      <c r="N15" s="157"/>
      <c r="O15" s="313">
        <v>1</v>
      </c>
      <c r="P15" s="5">
        <v>2</v>
      </c>
      <c r="Q15" s="5">
        <v>3</v>
      </c>
      <c r="R15" s="5">
        <v>4</v>
      </c>
      <c r="S15" s="5">
        <v>5</v>
      </c>
      <c r="T15" s="5">
        <v>6</v>
      </c>
      <c r="U15" s="5">
        <v>7</v>
      </c>
      <c r="V15" s="5">
        <v>8</v>
      </c>
      <c r="W15" s="5">
        <v>9</v>
      </c>
      <c r="Y15" s="5">
        <v>20</v>
      </c>
      <c r="Z15" s="321">
        <f t="shared" si="0"/>
        <v>65</v>
      </c>
      <c r="AA15" s="321"/>
      <c r="AB15" s="321">
        <f t="shared" si="1"/>
        <v>65</v>
      </c>
      <c r="AC15" s="317">
        <f t="shared" si="2"/>
        <v>-4.984999999999999</v>
      </c>
    </row>
    <row r="16" spans="1:29" s="5" customFormat="1" ht="68.25" customHeight="1">
      <c r="A16" s="77">
        <v>5</v>
      </c>
      <c r="B16" s="102">
        <v>55</v>
      </c>
      <c r="C16" s="387" t="s">
        <v>367</v>
      </c>
      <c r="D16" s="367">
        <v>1979</v>
      </c>
      <c r="E16" s="368"/>
      <c r="F16" s="128"/>
      <c r="G16" s="118" t="s">
        <v>403</v>
      </c>
      <c r="H16" s="129"/>
      <c r="I16" s="247" t="s">
        <v>355</v>
      </c>
      <c r="J16" s="247" t="s">
        <v>8</v>
      </c>
      <c r="K16" s="142">
        <v>65</v>
      </c>
      <c r="L16" s="147">
        <v>56.8</v>
      </c>
      <c r="M16" s="245"/>
      <c r="N16" s="157"/>
      <c r="O16" s="313">
        <v>1</v>
      </c>
      <c r="P16" s="5">
        <v>2</v>
      </c>
      <c r="Q16" s="5">
        <v>3</v>
      </c>
      <c r="R16" s="5">
        <v>4</v>
      </c>
      <c r="S16" s="5">
        <v>5</v>
      </c>
      <c r="T16" s="5">
        <v>6</v>
      </c>
      <c r="U16" s="5">
        <v>7</v>
      </c>
      <c r="V16" s="5">
        <v>8</v>
      </c>
      <c r="W16" s="5">
        <v>9</v>
      </c>
      <c r="Y16" s="5">
        <v>20</v>
      </c>
      <c r="Z16" s="321">
        <f t="shared" si="0"/>
        <v>65</v>
      </c>
      <c r="AA16" s="321"/>
      <c r="AB16" s="321">
        <f t="shared" si="1"/>
        <v>65</v>
      </c>
      <c r="AC16" s="317">
        <f t="shared" si="2"/>
        <v>-4.800000000000001</v>
      </c>
    </row>
    <row r="17" spans="1:29" s="5" customFormat="1" ht="68.25" customHeight="1">
      <c r="A17" s="77">
        <v>6</v>
      </c>
      <c r="B17" s="102">
        <v>49</v>
      </c>
      <c r="C17" s="387" t="s">
        <v>398</v>
      </c>
      <c r="D17" s="367">
        <v>1974</v>
      </c>
      <c r="E17" s="368" t="s">
        <v>82</v>
      </c>
      <c r="F17" s="128"/>
      <c r="G17" s="118" t="s">
        <v>408</v>
      </c>
      <c r="H17" s="129" t="s">
        <v>399</v>
      </c>
      <c r="I17" s="247" t="s">
        <v>400</v>
      </c>
      <c r="J17" s="247" t="s">
        <v>401</v>
      </c>
      <c r="K17" s="142">
        <v>65</v>
      </c>
      <c r="L17" s="147">
        <v>62.46</v>
      </c>
      <c r="M17" s="245"/>
      <c r="N17" s="157"/>
      <c r="O17" s="313">
        <v>1</v>
      </c>
      <c r="P17" s="5">
        <v>2</v>
      </c>
      <c r="Q17" s="5">
        <v>3</v>
      </c>
      <c r="R17" s="5">
        <v>4</v>
      </c>
      <c r="S17" s="5">
        <v>5</v>
      </c>
      <c r="T17" s="5">
        <v>6</v>
      </c>
      <c r="U17" s="5">
        <v>7</v>
      </c>
      <c r="V17" s="5">
        <v>8</v>
      </c>
      <c r="W17" s="5">
        <v>9</v>
      </c>
      <c r="Y17" s="5">
        <v>20</v>
      </c>
      <c r="Z17" s="321">
        <f t="shared" si="0"/>
        <v>65</v>
      </c>
      <c r="AA17" s="321"/>
      <c r="AB17" s="321">
        <f t="shared" si="1"/>
        <v>65</v>
      </c>
      <c r="AC17" s="317">
        <f t="shared" si="2"/>
        <v>-3.385</v>
      </c>
    </row>
    <row r="18" spans="1:29" s="5" customFormat="1" ht="68.25" customHeight="1">
      <c r="A18" s="77">
        <v>7</v>
      </c>
      <c r="B18" s="102">
        <v>21</v>
      </c>
      <c r="C18" s="387" t="s">
        <v>328</v>
      </c>
      <c r="D18" s="367">
        <v>1992</v>
      </c>
      <c r="E18" s="368" t="s">
        <v>82</v>
      </c>
      <c r="F18" s="128"/>
      <c r="G18" s="118" t="s">
        <v>396</v>
      </c>
      <c r="H18" s="129"/>
      <c r="I18" s="247" t="s">
        <v>330</v>
      </c>
      <c r="J18" s="247" t="s">
        <v>8</v>
      </c>
      <c r="K18" s="142">
        <v>65</v>
      </c>
      <c r="L18" s="147">
        <v>62.5</v>
      </c>
      <c r="M18" s="245"/>
      <c r="N18" s="157"/>
      <c r="O18" s="313">
        <v>1</v>
      </c>
      <c r="P18" s="5">
        <v>2</v>
      </c>
      <c r="Q18" s="5">
        <v>3</v>
      </c>
      <c r="R18" s="5">
        <v>4</v>
      </c>
      <c r="S18" s="5">
        <v>5</v>
      </c>
      <c r="T18" s="5">
        <v>6</v>
      </c>
      <c r="U18" s="5">
        <v>7</v>
      </c>
      <c r="V18" s="5">
        <v>8</v>
      </c>
      <c r="W18" s="5">
        <v>9</v>
      </c>
      <c r="Y18" s="5">
        <v>20</v>
      </c>
      <c r="Z18" s="321">
        <f t="shared" si="0"/>
        <v>65</v>
      </c>
      <c r="AA18" s="321"/>
      <c r="AB18" s="321">
        <f t="shared" si="1"/>
        <v>65</v>
      </c>
      <c r="AC18" s="317">
        <f t="shared" si="2"/>
        <v>-3.375</v>
      </c>
    </row>
    <row r="19" spans="1:29" s="5" customFormat="1" ht="68.25" customHeight="1">
      <c r="A19" s="77">
        <v>8</v>
      </c>
      <c r="B19" s="102">
        <v>52</v>
      </c>
      <c r="C19" s="387" t="s">
        <v>353</v>
      </c>
      <c r="D19" s="367">
        <v>1979</v>
      </c>
      <c r="E19" s="368"/>
      <c r="F19" s="128"/>
      <c r="G19" s="118" t="s">
        <v>412</v>
      </c>
      <c r="H19" s="129"/>
      <c r="I19" s="247" t="s">
        <v>355</v>
      </c>
      <c r="J19" s="247" t="s">
        <v>8</v>
      </c>
      <c r="K19" s="142">
        <v>65</v>
      </c>
      <c r="L19" s="147">
        <v>65.14</v>
      </c>
      <c r="M19" s="245"/>
      <c r="N19" s="157"/>
      <c r="O19" s="313">
        <v>1</v>
      </c>
      <c r="P19" s="5">
        <v>2</v>
      </c>
      <c r="Q19" s="5">
        <v>3</v>
      </c>
      <c r="R19" s="5">
        <v>4</v>
      </c>
      <c r="S19" s="5">
        <v>5</v>
      </c>
      <c r="T19" s="5">
        <v>6</v>
      </c>
      <c r="U19" s="5">
        <v>7</v>
      </c>
      <c r="V19" s="5">
        <v>8</v>
      </c>
      <c r="W19" s="5">
        <v>9</v>
      </c>
      <c r="Y19" s="5">
        <v>20</v>
      </c>
      <c r="Z19" s="321">
        <f t="shared" si="0"/>
        <v>65</v>
      </c>
      <c r="AA19" s="321"/>
      <c r="AB19" s="321">
        <f t="shared" si="1"/>
        <v>65</v>
      </c>
      <c r="AC19" s="317">
        <f t="shared" si="2"/>
        <v>-2.715</v>
      </c>
    </row>
    <row r="20" spans="1:29" s="5" customFormat="1" ht="68.25" customHeight="1">
      <c r="A20" s="77">
        <v>9</v>
      </c>
      <c r="B20" s="102">
        <v>51</v>
      </c>
      <c r="C20" s="387" t="s">
        <v>353</v>
      </c>
      <c r="D20" s="367">
        <v>1979</v>
      </c>
      <c r="E20" s="368"/>
      <c r="F20" s="128"/>
      <c r="G20" s="118" t="s">
        <v>402</v>
      </c>
      <c r="H20" s="129"/>
      <c r="I20" s="247" t="s">
        <v>355</v>
      </c>
      <c r="J20" s="247" t="s">
        <v>8</v>
      </c>
      <c r="K20" s="142">
        <v>65</v>
      </c>
      <c r="L20" s="147">
        <v>67.16</v>
      </c>
      <c r="M20" s="245"/>
      <c r="N20" s="157"/>
      <c r="O20" s="313">
        <v>1</v>
      </c>
      <c r="P20" s="5">
        <v>2</v>
      </c>
      <c r="Q20" s="5">
        <v>3</v>
      </c>
      <c r="R20" s="5">
        <v>4</v>
      </c>
      <c r="S20" s="5">
        <v>5</v>
      </c>
      <c r="T20" s="5">
        <v>6</v>
      </c>
      <c r="U20" s="5">
        <v>7</v>
      </c>
      <c r="V20" s="5">
        <v>8</v>
      </c>
      <c r="W20" s="5">
        <v>9</v>
      </c>
      <c r="Y20" s="5">
        <v>20</v>
      </c>
      <c r="Z20" s="321">
        <f t="shared" si="0"/>
        <v>65</v>
      </c>
      <c r="AA20" s="321"/>
      <c r="AB20" s="321">
        <f t="shared" si="1"/>
        <v>65</v>
      </c>
      <c r="AC20" s="317">
        <f t="shared" si="2"/>
        <v>-2.210000000000001</v>
      </c>
    </row>
    <row r="21" spans="1:29" s="5" customFormat="1" ht="68.25" customHeight="1">
      <c r="A21" s="77">
        <v>10</v>
      </c>
      <c r="B21" s="102">
        <v>20</v>
      </c>
      <c r="C21" s="387" t="s">
        <v>376</v>
      </c>
      <c r="D21" s="367"/>
      <c r="E21" s="368" t="s">
        <v>86</v>
      </c>
      <c r="F21" s="128"/>
      <c r="G21" s="118" t="s">
        <v>395</v>
      </c>
      <c r="H21" s="129"/>
      <c r="I21" s="247" t="s">
        <v>305</v>
      </c>
      <c r="J21" s="247" t="s">
        <v>8</v>
      </c>
      <c r="K21" s="142">
        <v>65</v>
      </c>
      <c r="L21" s="147">
        <v>67.18</v>
      </c>
      <c r="M21" s="245"/>
      <c r="N21" s="157"/>
      <c r="O21" s="313">
        <v>1</v>
      </c>
      <c r="P21" s="5">
        <v>2</v>
      </c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  <c r="Y21" s="5">
        <v>20</v>
      </c>
      <c r="Z21" s="321">
        <f t="shared" si="0"/>
        <v>65</v>
      </c>
      <c r="AA21" s="321"/>
      <c r="AB21" s="321">
        <f t="shared" si="1"/>
        <v>65</v>
      </c>
      <c r="AC21" s="317">
        <f t="shared" si="2"/>
        <v>-2.2049999999999983</v>
      </c>
    </row>
    <row r="22" spans="1:29" s="5" customFormat="1" ht="68.25" customHeight="1">
      <c r="A22" s="77">
        <v>11</v>
      </c>
      <c r="B22" s="102">
        <v>10</v>
      </c>
      <c r="C22" s="387" t="s">
        <v>393</v>
      </c>
      <c r="D22" s="367">
        <v>1965</v>
      </c>
      <c r="E22" s="368" t="s">
        <v>82</v>
      </c>
      <c r="F22" s="128"/>
      <c r="G22" s="118" t="s">
        <v>411</v>
      </c>
      <c r="H22" s="129"/>
      <c r="I22" s="247" t="s">
        <v>305</v>
      </c>
      <c r="J22" s="247" t="s">
        <v>362</v>
      </c>
      <c r="K22" s="142">
        <v>60</v>
      </c>
      <c r="L22" s="147">
        <v>73.97</v>
      </c>
      <c r="M22" s="245"/>
      <c r="N22" s="157"/>
      <c r="O22" s="313">
        <v>0</v>
      </c>
      <c r="P22" s="5">
        <v>2</v>
      </c>
      <c r="Q22" s="5">
        <v>3</v>
      </c>
      <c r="R22" s="5">
        <v>4</v>
      </c>
      <c r="S22" s="5">
        <v>5</v>
      </c>
      <c r="T22" s="5">
        <v>6</v>
      </c>
      <c r="U22" s="5">
        <v>7</v>
      </c>
      <c r="V22" s="5">
        <v>8</v>
      </c>
      <c r="W22" s="5">
        <v>9</v>
      </c>
      <c r="Y22" s="5">
        <v>20</v>
      </c>
      <c r="Z22" s="321">
        <f t="shared" si="0"/>
        <v>64</v>
      </c>
      <c r="AA22" s="321">
        <v>4</v>
      </c>
      <c r="AB22" s="321">
        <f t="shared" si="1"/>
        <v>60</v>
      </c>
      <c r="AC22" s="317">
        <f t="shared" si="2"/>
        <v>-0.5075000000000003</v>
      </c>
    </row>
    <row r="23" spans="1:29" s="5" customFormat="1" ht="68.25" customHeight="1">
      <c r="A23" s="77">
        <v>12</v>
      </c>
      <c r="B23" s="102">
        <v>76</v>
      </c>
      <c r="C23" s="387" t="s">
        <v>101</v>
      </c>
      <c r="D23" s="367">
        <v>1974</v>
      </c>
      <c r="E23" s="368" t="s">
        <v>86</v>
      </c>
      <c r="F23" s="128"/>
      <c r="G23" s="118" t="s">
        <v>106</v>
      </c>
      <c r="H23" s="129" t="s">
        <v>107</v>
      </c>
      <c r="I23" s="247" t="s">
        <v>79</v>
      </c>
      <c r="J23" s="247" t="s">
        <v>8</v>
      </c>
      <c r="K23" s="142">
        <v>59</v>
      </c>
      <c r="L23" s="147">
        <v>69.16</v>
      </c>
      <c r="M23" s="245"/>
      <c r="N23" s="157"/>
      <c r="O23" s="313">
        <v>1</v>
      </c>
      <c r="P23" s="5">
        <v>2</v>
      </c>
      <c r="Q23" s="5">
        <v>3</v>
      </c>
      <c r="R23" s="5">
        <v>4</v>
      </c>
      <c r="S23" s="5">
        <v>5</v>
      </c>
      <c r="T23" s="5">
        <v>0</v>
      </c>
      <c r="U23" s="5">
        <v>7</v>
      </c>
      <c r="V23" s="5">
        <v>8</v>
      </c>
      <c r="W23" s="5">
        <v>9</v>
      </c>
      <c r="Y23" s="5">
        <v>20</v>
      </c>
      <c r="Z23" s="321">
        <f t="shared" si="0"/>
        <v>59</v>
      </c>
      <c r="AA23" s="321"/>
      <c r="AB23" s="321">
        <f t="shared" si="1"/>
        <v>59</v>
      </c>
      <c r="AC23" s="317">
        <f t="shared" si="2"/>
        <v>-1.7100000000000009</v>
      </c>
    </row>
    <row r="24" spans="1:29" s="5" customFormat="1" ht="68.25" customHeight="1">
      <c r="A24" s="77">
        <v>13</v>
      </c>
      <c r="B24" s="102">
        <v>83</v>
      </c>
      <c r="C24" s="387" t="s">
        <v>272</v>
      </c>
      <c r="D24" s="367">
        <v>1958</v>
      </c>
      <c r="E24" s="368" t="s">
        <v>86</v>
      </c>
      <c r="F24" s="128"/>
      <c r="G24" s="118" t="s">
        <v>410</v>
      </c>
      <c r="H24" s="129"/>
      <c r="I24" s="247" t="s">
        <v>152</v>
      </c>
      <c r="J24" s="247" t="s">
        <v>97</v>
      </c>
      <c r="K24" s="142">
        <v>58</v>
      </c>
      <c r="L24" s="147">
        <v>57.93</v>
      </c>
      <c r="M24" s="245"/>
      <c r="N24" s="157"/>
      <c r="O24" s="313">
        <v>1</v>
      </c>
      <c r="P24" s="5">
        <v>2</v>
      </c>
      <c r="Q24" s="5">
        <v>3</v>
      </c>
      <c r="R24" s="5">
        <v>4</v>
      </c>
      <c r="S24" s="5">
        <v>5</v>
      </c>
      <c r="T24" s="5">
        <v>6</v>
      </c>
      <c r="U24" s="5">
        <v>0</v>
      </c>
      <c r="V24" s="5">
        <v>8</v>
      </c>
      <c r="W24" s="5">
        <v>9</v>
      </c>
      <c r="Y24" s="5">
        <v>20</v>
      </c>
      <c r="Z24" s="321">
        <f t="shared" si="0"/>
        <v>58</v>
      </c>
      <c r="AA24" s="321"/>
      <c r="AB24" s="321">
        <f t="shared" si="1"/>
        <v>58</v>
      </c>
      <c r="AC24" s="317">
        <f t="shared" si="2"/>
        <v>-4.5175</v>
      </c>
    </row>
    <row r="25" spans="1:29" s="5" customFormat="1" ht="68.25" customHeight="1">
      <c r="A25" s="77">
        <v>14</v>
      </c>
      <c r="B25" s="102">
        <v>56</v>
      </c>
      <c r="C25" s="387" t="s">
        <v>367</v>
      </c>
      <c r="D25" s="367">
        <v>1979</v>
      </c>
      <c r="E25" s="368"/>
      <c r="F25" s="128"/>
      <c r="G25" s="118" t="s">
        <v>444</v>
      </c>
      <c r="H25" s="129"/>
      <c r="I25" s="247" t="s">
        <v>355</v>
      </c>
      <c r="J25" s="247" t="s">
        <v>8</v>
      </c>
      <c r="K25" s="142">
        <v>56</v>
      </c>
      <c r="L25" s="147">
        <v>53.78</v>
      </c>
      <c r="M25" s="245"/>
      <c r="N25" s="157"/>
      <c r="O25" s="313">
        <v>1</v>
      </c>
      <c r="P25" s="5">
        <v>2</v>
      </c>
      <c r="Q25" s="5">
        <v>3</v>
      </c>
      <c r="R25" s="5">
        <v>4</v>
      </c>
      <c r="S25" s="5">
        <v>5</v>
      </c>
      <c r="T25" s="5">
        <v>6</v>
      </c>
      <c r="U25" s="5">
        <v>7</v>
      </c>
      <c r="V25" s="5">
        <v>8</v>
      </c>
      <c r="W25" s="5">
        <v>0</v>
      </c>
      <c r="Y25" s="5">
        <v>20</v>
      </c>
      <c r="Z25" s="321">
        <f t="shared" si="0"/>
        <v>56</v>
      </c>
      <c r="AA25" s="321"/>
      <c r="AB25" s="321">
        <f t="shared" si="1"/>
        <v>56</v>
      </c>
      <c r="AC25" s="317">
        <f t="shared" si="2"/>
        <v>-5.555</v>
      </c>
    </row>
    <row r="26" spans="1:29" s="5" customFormat="1" ht="68.25" customHeight="1">
      <c r="A26" s="77">
        <v>15</v>
      </c>
      <c r="B26" s="102">
        <v>84</v>
      </c>
      <c r="C26" s="387" t="s">
        <v>272</v>
      </c>
      <c r="D26" s="367">
        <v>1958</v>
      </c>
      <c r="E26" s="368" t="s">
        <v>86</v>
      </c>
      <c r="F26" s="128"/>
      <c r="G26" s="118" t="s">
        <v>283</v>
      </c>
      <c r="H26" s="129"/>
      <c r="I26" s="247" t="s">
        <v>152</v>
      </c>
      <c r="J26" s="247" t="s">
        <v>97</v>
      </c>
      <c r="K26" s="142">
        <v>56</v>
      </c>
      <c r="L26" s="147">
        <v>55.19</v>
      </c>
      <c r="M26" s="245"/>
      <c r="N26" s="157"/>
      <c r="O26" s="313">
        <v>1</v>
      </c>
      <c r="P26" s="5">
        <v>2</v>
      </c>
      <c r="Q26" s="5">
        <v>3</v>
      </c>
      <c r="R26" s="5">
        <v>4</v>
      </c>
      <c r="S26" s="5">
        <v>5</v>
      </c>
      <c r="T26" s="5">
        <v>6</v>
      </c>
      <c r="U26" s="5">
        <v>7</v>
      </c>
      <c r="V26" s="5">
        <v>8</v>
      </c>
      <c r="W26" s="5">
        <v>0</v>
      </c>
      <c r="Y26" s="5">
        <v>20</v>
      </c>
      <c r="Z26" s="321">
        <f t="shared" si="0"/>
        <v>56</v>
      </c>
      <c r="AA26" s="321"/>
      <c r="AB26" s="321">
        <f t="shared" si="1"/>
        <v>56</v>
      </c>
      <c r="AC26" s="317">
        <f t="shared" si="2"/>
        <v>-5.202500000000001</v>
      </c>
    </row>
    <row r="27" spans="1:29" s="5" customFormat="1" ht="68.25" customHeight="1" thickBot="1">
      <c r="A27" s="79">
        <v>16</v>
      </c>
      <c r="B27" s="103">
        <v>11</v>
      </c>
      <c r="C27" s="388" t="s">
        <v>393</v>
      </c>
      <c r="D27" s="369">
        <v>1965</v>
      </c>
      <c r="E27" s="370" t="s">
        <v>82</v>
      </c>
      <c r="F27" s="170"/>
      <c r="G27" s="588" t="s">
        <v>394</v>
      </c>
      <c r="H27" s="141"/>
      <c r="I27" s="81" t="s">
        <v>305</v>
      </c>
      <c r="J27" s="81" t="s">
        <v>362</v>
      </c>
      <c r="K27" s="268">
        <v>52</v>
      </c>
      <c r="L27" s="154">
        <v>61.69</v>
      </c>
      <c r="M27" s="309"/>
      <c r="N27" s="163"/>
      <c r="O27" s="313">
        <v>1</v>
      </c>
      <c r="P27" s="5">
        <v>2</v>
      </c>
      <c r="Q27" s="5">
        <v>3</v>
      </c>
      <c r="R27" s="5">
        <v>4</v>
      </c>
      <c r="S27" s="5">
        <v>0</v>
      </c>
      <c r="T27" s="5">
        <v>6</v>
      </c>
      <c r="U27" s="5">
        <v>7</v>
      </c>
      <c r="V27" s="5">
        <v>0</v>
      </c>
      <c r="W27" s="5">
        <v>9</v>
      </c>
      <c r="Y27" s="5">
        <v>20</v>
      </c>
      <c r="Z27" s="321">
        <f t="shared" si="0"/>
        <v>52</v>
      </c>
      <c r="AA27" s="321"/>
      <c r="AB27" s="321">
        <f t="shared" si="1"/>
        <v>52</v>
      </c>
      <c r="AC27" s="317">
        <f t="shared" si="2"/>
        <v>-3.5775000000000006</v>
      </c>
    </row>
    <row r="28" spans="1:28" s="4" customFormat="1" ht="13.5" customHeight="1">
      <c r="A28" s="7"/>
      <c r="B28" s="8"/>
      <c r="C28" s="9"/>
      <c r="D28" s="10"/>
      <c r="E28" s="10"/>
      <c r="F28" s="10"/>
      <c r="G28" s="11"/>
      <c r="H28" s="11"/>
      <c r="I28" s="11"/>
      <c r="J28" s="12"/>
      <c r="K28" s="13"/>
      <c r="L28" s="13"/>
      <c r="Z28" s="313"/>
      <c r="AA28" s="313"/>
      <c r="AB28" s="313"/>
    </row>
    <row r="29" spans="1:12" s="3" customFormat="1" ht="34.5" customHeight="1">
      <c r="A29" s="14"/>
      <c r="B29" s="14"/>
      <c r="C29" s="6"/>
      <c r="E29" s="22"/>
      <c r="F29" s="22"/>
      <c r="G29" s="18" t="s">
        <v>15</v>
      </c>
      <c r="H29" s="16"/>
      <c r="I29" s="20"/>
      <c r="J29" s="18" t="s">
        <v>294</v>
      </c>
      <c r="L29" s="14"/>
    </row>
    <row r="30" spans="1:12" s="3" customFormat="1" ht="9.75" customHeight="1">
      <c r="A30" s="14"/>
      <c r="B30" s="14"/>
      <c r="C30" s="6"/>
      <c r="E30" s="16"/>
      <c r="F30" s="16"/>
      <c r="G30" s="16"/>
      <c r="H30" s="16"/>
      <c r="I30" s="20"/>
      <c r="J30" s="21"/>
      <c r="L30" s="14"/>
    </row>
    <row r="31" spans="1:12" s="3" customFormat="1" ht="30" customHeight="1">
      <c r="A31" s="14"/>
      <c r="B31" s="14"/>
      <c r="C31" s="6"/>
      <c r="E31" s="22"/>
      <c r="F31" s="22"/>
      <c r="G31" s="18" t="s">
        <v>2</v>
      </c>
      <c r="H31" s="16"/>
      <c r="I31" s="20"/>
      <c r="J31" s="18" t="s">
        <v>20</v>
      </c>
      <c r="L31" s="14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mergeCells count="27">
    <mergeCell ref="N8:N10"/>
    <mergeCell ref="K9:L9"/>
    <mergeCell ref="G8:G10"/>
    <mergeCell ref="H8:H10"/>
    <mergeCell ref="I8:I10"/>
    <mergeCell ref="J8:J10"/>
    <mergeCell ref="K8:L8"/>
    <mergeCell ref="M8:M10"/>
    <mergeCell ref="A7:B7"/>
    <mergeCell ref="D7:G7"/>
    <mergeCell ref="H7:I7"/>
    <mergeCell ref="J7:N7"/>
    <mergeCell ref="A8:A10"/>
    <mergeCell ref="B8:B10"/>
    <mergeCell ref="C8:C10"/>
    <mergeCell ref="D8:D10"/>
    <mergeCell ref="E8:E10"/>
    <mergeCell ref="F8:F10"/>
    <mergeCell ref="A1:N1"/>
    <mergeCell ref="A2:N2"/>
    <mergeCell ref="A3:N3"/>
    <mergeCell ref="A4:N4"/>
    <mergeCell ref="A5:N5"/>
    <mergeCell ref="A6:B6"/>
    <mergeCell ref="D6:G6"/>
    <mergeCell ref="H6:I6"/>
    <mergeCell ref="J6:N6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4"/>
  <sheetViews>
    <sheetView view="pageBreakPreview" zoomScale="62" zoomScaleSheetLayoutView="62" zoomScalePageLayoutView="60" workbookViewId="0" topLeftCell="A92">
      <selection activeCell="H104" sqref="H104"/>
    </sheetView>
  </sheetViews>
  <sheetFormatPr defaultColWidth="9.140625" defaultRowHeight="12.75"/>
  <cols>
    <col min="1" max="1" width="9.140625" style="1" customWidth="1"/>
    <col min="2" max="2" width="9.8515625" style="19" customWidth="1"/>
    <col min="3" max="3" width="53.421875" style="2" customWidth="1"/>
    <col min="4" max="4" width="14.421875" style="1" customWidth="1"/>
    <col min="5" max="5" width="11.140625" style="1" customWidth="1"/>
    <col min="6" max="6" width="11.00390625" style="1" customWidth="1"/>
    <col min="7" max="7" width="28.140625" style="1" customWidth="1"/>
    <col min="8" max="8" width="36.421875" style="1" customWidth="1"/>
    <col min="9" max="9" width="29.28125" style="1" customWidth="1"/>
    <col min="10" max="10" width="24.00390625" style="23" customWidth="1"/>
    <col min="11" max="16384" width="9.140625" style="1" customWidth="1"/>
  </cols>
  <sheetData>
    <row r="1" spans="1:10" s="3" customFormat="1" ht="42" customHeight="1">
      <c r="A1" s="672" t="s">
        <v>108</v>
      </c>
      <c r="B1" s="672"/>
      <c r="C1" s="672"/>
      <c r="D1" s="672"/>
      <c r="E1" s="672"/>
      <c r="F1" s="672"/>
      <c r="G1" s="672"/>
      <c r="H1" s="672"/>
      <c r="I1" s="672"/>
      <c r="J1" s="672"/>
    </row>
    <row r="2" spans="1:10" s="3" customFormat="1" ht="24.75" customHeight="1">
      <c r="A2" s="673" t="s">
        <v>292</v>
      </c>
      <c r="B2" s="674"/>
      <c r="C2" s="674"/>
      <c r="D2" s="674"/>
      <c r="E2" s="674"/>
      <c r="F2" s="674"/>
      <c r="G2" s="674"/>
      <c r="H2" s="674"/>
      <c r="I2" s="674"/>
      <c r="J2" s="674"/>
    </row>
    <row r="3" spans="1:10" s="3" customFormat="1" ht="27" customHeight="1">
      <c r="A3" s="675" t="s">
        <v>9</v>
      </c>
      <c r="B3" s="675"/>
      <c r="C3" s="675"/>
      <c r="D3" s="675"/>
      <c r="E3" s="675"/>
      <c r="F3" s="675"/>
      <c r="G3" s="675"/>
      <c r="H3" s="675"/>
      <c r="I3" s="675"/>
      <c r="J3" s="675"/>
    </row>
    <row r="4" spans="1:10" s="3" customFormat="1" ht="27" customHeight="1">
      <c r="A4" s="676">
        <v>42211</v>
      </c>
      <c r="B4" s="675"/>
      <c r="C4" s="675"/>
      <c r="D4" s="675"/>
      <c r="E4" s="675"/>
      <c r="F4" s="675"/>
      <c r="G4" s="675"/>
      <c r="H4" s="675"/>
      <c r="I4" s="675"/>
      <c r="J4" s="675"/>
    </row>
    <row r="5" spans="1:10" s="3" customFormat="1" ht="27" customHeight="1" thickBot="1">
      <c r="A5" s="677" t="s">
        <v>109</v>
      </c>
      <c r="B5" s="677"/>
      <c r="C5" s="677"/>
      <c r="D5" s="677"/>
      <c r="E5" s="677"/>
      <c r="F5" s="677"/>
      <c r="G5" s="677"/>
      <c r="H5" s="677"/>
      <c r="I5" s="677"/>
      <c r="J5" s="677"/>
    </row>
    <row r="6" spans="1:10" s="4" customFormat="1" ht="19.5" customHeight="1">
      <c r="A6" s="680" t="s">
        <v>0</v>
      </c>
      <c r="B6" s="682" t="s">
        <v>4</v>
      </c>
      <c r="C6" s="664" t="s">
        <v>1</v>
      </c>
      <c r="D6" s="641" t="s">
        <v>6</v>
      </c>
      <c r="E6" s="641" t="s">
        <v>5</v>
      </c>
      <c r="F6" s="641" t="s">
        <v>32</v>
      </c>
      <c r="G6" s="678" t="s">
        <v>3</v>
      </c>
      <c r="H6" s="666" t="s">
        <v>16</v>
      </c>
      <c r="I6" s="656" t="s">
        <v>17</v>
      </c>
      <c r="J6" s="668" t="s">
        <v>18</v>
      </c>
    </row>
    <row r="7" spans="1:10" s="4" customFormat="1" ht="55.5" customHeight="1" thickBot="1">
      <c r="A7" s="681"/>
      <c r="B7" s="683"/>
      <c r="C7" s="665"/>
      <c r="D7" s="642"/>
      <c r="E7" s="642"/>
      <c r="F7" s="642"/>
      <c r="G7" s="679"/>
      <c r="H7" s="667"/>
      <c r="I7" s="657"/>
      <c r="J7" s="669"/>
    </row>
    <row r="8" spans="1:10" s="5" customFormat="1" ht="30" customHeight="1" thickBot="1">
      <c r="A8" s="623" t="s">
        <v>215</v>
      </c>
      <c r="B8" s="624"/>
      <c r="C8" s="624"/>
      <c r="D8" s="624"/>
      <c r="E8" s="624"/>
      <c r="F8" s="624"/>
      <c r="G8" s="624"/>
      <c r="H8" s="613"/>
      <c r="I8" s="639">
        <v>0.3541666666666667</v>
      </c>
      <c r="J8" s="640"/>
    </row>
    <row r="9" spans="1:10" s="5" customFormat="1" ht="29.25" customHeight="1" thickBot="1">
      <c r="A9" s="611" t="s">
        <v>291</v>
      </c>
      <c r="B9" s="612"/>
      <c r="C9" s="612"/>
      <c r="D9" s="612"/>
      <c r="E9" s="612"/>
      <c r="F9" s="612"/>
      <c r="G9" s="612"/>
      <c r="H9" s="613"/>
      <c r="I9" s="621">
        <v>0.375</v>
      </c>
      <c r="J9" s="622"/>
    </row>
    <row r="10" spans="1:10" s="5" customFormat="1" ht="28.5" customHeight="1" thickBot="1">
      <c r="A10" s="603" t="s">
        <v>27</v>
      </c>
      <c r="B10" s="670"/>
      <c r="C10" s="45" t="s">
        <v>28</v>
      </c>
      <c r="D10" s="603" t="s">
        <v>29</v>
      </c>
      <c r="E10" s="604"/>
      <c r="F10" s="605"/>
      <c r="G10" s="619" t="s">
        <v>30</v>
      </c>
      <c r="H10" s="635"/>
      <c r="I10" s="649" t="s">
        <v>33</v>
      </c>
      <c r="J10" s="671"/>
    </row>
    <row r="11" spans="1:10" s="5" customFormat="1" ht="43.5" customHeight="1" thickBot="1">
      <c r="A11" s="606" t="s">
        <v>76</v>
      </c>
      <c r="B11" s="655"/>
      <c r="C11" s="46" t="s">
        <v>37</v>
      </c>
      <c r="D11" s="606" t="s">
        <v>216</v>
      </c>
      <c r="E11" s="607"/>
      <c r="F11" s="608"/>
      <c r="G11" s="625"/>
      <c r="H11" s="635"/>
      <c r="I11" s="646" t="s">
        <v>466</v>
      </c>
      <c r="J11" s="662"/>
    </row>
    <row r="12" spans="1:10" s="5" customFormat="1" ht="44.25" customHeight="1">
      <c r="A12" s="448">
        <v>1</v>
      </c>
      <c r="B12" s="449">
        <v>6</v>
      </c>
      <c r="C12" s="450" t="s">
        <v>250</v>
      </c>
      <c r="D12" s="112">
        <v>1982</v>
      </c>
      <c r="E12" s="451" t="s">
        <v>81</v>
      </c>
      <c r="F12" s="452"/>
      <c r="G12" s="453" t="s">
        <v>437</v>
      </c>
      <c r="H12" s="339"/>
      <c r="I12" s="454" t="s">
        <v>297</v>
      </c>
      <c r="J12" s="335" t="s">
        <v>8</v>
      </c>
    </row>
    <row r="13" spans="1:10" s="5" customFormat="1" ht="44.25" customHeight="1">
      <c r="A13" s="64">
        <v>2</v>
      </c>
      <c r="B13" s="108">
        <v>92</v>
      </c>
      <c r="C13" s="132" t="s">
        <v>468</v>
      </c>
      <c r="D13" s="113"/>
      <c r="E13" s="67"/>
      <c r="F13" s="135"/>
      <c r="G13" s="337" t="s">
        <v>418</v>
      </c>
      <c r="H13" s="338"/>
      <c r="I13" s="297" t="s">
        <v>83</v>
      </c>
      <c r="J13" s="68" t="s">
        <v>8</v>
      </c>
    </row>
    <row r="14" spans="1:10" s="5" customFormat="1" ht="44.25" customHeight="1">
      <c r="A14" s="64">
        <v>3</v>
      </c>
      <c r="B14" s="108">
        <v>34</v>
      </c>
      <c r="C14" s="132" t="s">
        <v>467</v>
      </c>
      <c r="D14" s="113">
        <v>1984</v>
      </c>
      <c r="E14" s="67" t="s">
        <v>82</v>
      </c>
      <c r="F14" s="135"/>
      <c r="G14" s="337" t="s">
        <v>256</v>
      </c>
      <c r="H14" s="338"/>
      <c r="I14" s="297" t="s">
        <v>331</v>
      </c>
      <c r="J14" s="68" t="s">
        <v>255</v>
      </c>
    </row>
    <row r="15" spans="1:10" s="5" customFormat="1" ht="44.25" customHeight="1">
      <c r="A15" s="64">
        <v>4</v>
      </c>
      <c r="B15" s="108">
        <v>65</v>
      </c>
      <c r="C15" s="132" t="s">
        <v>138</v>
      </c>
      <c r="D15" s="113">
        <v>2002</v>
      </c>
      <c r="E15" s="67" t="s">
        <v>80</v>
      </c>
      <c r="F15" s="135"/>
      <c r="G15" s="337" t="s">
        <v>295</v>
      </c>
      <c r="H15" s="338"/>
      <c r="I15" s="297" t="s">
        <v>131</v>
      </c>
      <c r="J15" s="68" t="s">
        <v>132</v>
      </c>
    </row>
    <row r="16" spans="1:10" s="5" customFormat="1" ht="44.25" customHeight="1">
      <c r="A16" s="64">
        <v>5</v>
      </c>
      <c r="B16" s="108">
        <v>64</v>
      </c>
      <c r="C16" s="132" t="s">
        <v>137</v>
      </c>
      <c r="D16" s="113">
        <v>2001</v>
      </c>
      <c r="E16" s="67" t="s">
        <v>80</v>
      </c>
      <c r="F16" s="135"/>
      <c r="G16" s="337" t="s">
        <v>133</v>
      </c>
      <c r="H16" s="338"/>
      <c r="I16" s="297" t="s">
        <v>131</v>
      </c>
      <c r="J16" s="68" t="s">
        <v>132</v>
      </c>
    </row>
    <row r="17" spans="1:10" s="5" customFormat="1" ht="44.25" customHeight="1">
      <c r="A17" s="64">
        <v>6</v>
      </c>
      <c r="B17" s="108">
        <v>60</v>
      </c>
      <c r="C17" s="132" t="s">
        <v>136</v>
      </c>
      <c r="D17" s="113">
        <v>2001</v>
      </c>
      <c r="E17" s="67" t="s">
        <v>77</v>
      </c>
      <c r="F17" s="135"/>
      <c r="G17" s="337" t="s">
        <v>130</v>
      </c>
      <c r="H17" s="338"/>
      <c r="I17" s="297" t="s">
        <v>131</v>
      </c>
      <c r="J17" s="68" t="s">
        <v>132</v>
      </c>
    </row>
    <row r="18" spans="1:10" s="5" customFormat="1" ht="44.25" customHeight="1">
      <c r="A18" s="64">
        <v>7</v>
      </c>
      <c r="B18" s="108">
        <v>44</v>
      </c>
      <c r="C18" s="132" t="s">
        <v>181</v>
      </c>
      <c r="D18" s="113">
        <v>2001</v>
      </c>
      <c r="E18" s="67" t="s">
        <v>84</v>
      </c>
      <c r="F18" s="135"/>
      <c r="G18" s="337" t="s">
        <v>127</v>
      </c>
      <c r="H18" s="338"/>
      <c r="I18" s="297" t="s">
        <v>306</v>
      </c>
      <c r="J18" s="68" t="s">
        <v>128</v>
      </c>
    </row>
    <row r="19" spans="1:10" s="5" customFormat="1" ht="44.25" customHeight="1">
      <c r="A19" s="64">
        <v>8</v>
      </c>
      <c r="B19" s="108">
        <v>59</v>
      </c>
      <c r="C19" s="132" t="s">
        <v>166</v>
      </c>
      <c r="D19" s="113">
        <v>1967</v>
      </c>
      <c r="E19" s="67" t="s">
        <v>82</v>
      </c>
      <c r="F19" s="135"/>
      <c r="G19" s="337" t="s">
        <v>135</v>
      </c>
      <c r="H19" s="338"/>
      <c r="I19" s="297" t="s">
        <v>131</v>
      </c>
      <c r="J19" s="68" t="s">
        <v>8</v>
      </c>
    </row>
    <row r="20" spans="1:10" s="5" customFormat="1" ht="44.25" customHeight="1">
      <c r="A20" s="64">
        <v>9</v>
      </c>
      <c r="B20" s="108">
        <v>9</v>
      </c>
      <c r="C20" s="132" t="s">
        <v>309</v>
      </c>
      <c r="D20" s="113">
        <v>1989</v>
      </c>
      <c r="E20" s="67" t="s">
        <v>77</v>
      </c>
      <c r="F20" s="135"/>
      <c r="G20" s="337" t="s">
        <v>298</v>
      </c>
      <c r="H20" s="338" t="s">
        <v>299</v>
      </c>
      <c r="I20" s="297" t="s">
        <v>297</v>
      </c>
      <c r="J20" s="68" t="s">
        <v>248</v>
      </c>
    </row>
    <row r="21" spans="1:10" s="5" customFormat="1" ht="44.25" customHeight="1">
      <c r="A21" s="64">
        <v>10</v>
      </c>
      <c r="B21" s="108">
        <v>29</v>
      </c>
      <c r="C21" s="132" t="s">
        <v>310</v>
      </c>
      <c r="D21" s="113">
        <v>1980</v>
      </c>
      <c r="E21" s="67" t="s">
        <v>81</v>
      </c>
      <c r="F21" s="135"/>
      <c r="G21" s="337" t="s">
        <v>301</v>
      </c>
      <c r="H21" s="338"/>
      <c r="I21" s="297" t="s">
        <v>302</v>
      </c>
      <c r="J21" s="68" t="s">
        <v>303</v>
      </c>
    </row>
    <row r="22" spans="1:10" s="5" customFormat="1" ht="44.25" customHeight="1">
      <c r="A22" s="64">
        <v>11</v>
      </c>
      <c r="B22" s="108">
        <v>30</v>
      </c>
      <c r="C22" s="132" t="s">
        <v>311</v>
      </c>
      <c r="D22" s="113">
        <v>1979</v>
      </c>
      <c r="E22" s="67" t="s">
        <v>81</v>
      </c>
      <c r="F22" s="135"/>
      <c r="G22" s="337" t="s">
        <v>304</v>
      </c>
      <c r="H22" s="338"/>
      <c r="I22" s="297" t="s">
        <v>302</v>
      </c>
      <c r="J22" s="68" t="s">
        <v>300</v>
      </c>
    </row>
    <row r="23" spans="1:10" s="5" customFormat="1" ht="44.25" customHeight="1">
      <c r="A23" s="64">
        <v>12</v>
      </c>
      <c r="B23" s="108">
        <v>2</v>
      </c>
      <c r="C23" s="132" t="s">
        <v>471</v>
      </c>
      <c r="D23" s="113">
        <v>1976</v>
      </c>
      <c r="E23" s="67" t="s">
        <v>81</v>
      </c>
      <c r="F23" s="135"/>
      <c r="G23" s="337" t="s">
        <v>316</v>
      </c>
      <c r="H23" s="338" t="s">
        <v>317</v>
      </c>
      <c r="I23" s="297" t="s">
        <v>318</v>
      </c>
      <c r="J23" s="68" t="s">
        <v>97</v>
      </c>
    </row>
    <row r="24" spans="1:10" s="5" customFormat="1" ht="44.25" customHeight="1">
      <c r="A24" s="64">
        <v>13</v>
      </c>
      <c r="B24" s="108">
        <v>46</v>
      </c>
      <c r="C24" s="132" t="s">
        <v>469</v>
      </c>
      <c r="D24" s="113"/>
      <c r="E24" s="67" t="s">
        <v>84</v>
      </c>
      <c r="F24" s="135"/>
      <c r="G24" s="337" t="s">
        <v>313</v>
      </c>
      <c r="H24" s="338"/>
      <c r="I24" s="297" t="s">
        <v>306</v>
      </c>
      <c r="J24" s="68" t="s">
        <v>128</v>
      </c>
    </row>
    <row r="25" spans="1:10" s="5" customFormat="1" ht="44.25" customHeight="1">
      <c r="A25" s="64">
        <v>14</v>
      </c>
      <c r="B25" s="108">
        <v>100</v>
      </c>
      <c r="C25" s="132" t="s">
        <v>470</v>
      </c>
      <c r="D25" s="113"/>
      <c r="E25" s="67" t="s">
        <v>7</v>
      </c>
      <c r="F25" s="135"/>
      <c r="G25" s="337" t="s">
        <v>295</v>
      </c>
      <c r="H25" s="338"/>
      <c r="I25" s="297" t="s">
        <v>78</v>
      </c>
      <c r="J25" s="68" t="s">
        <v>8</v>
      </c>
    </row>
    <row r="26" spans="1:10" s="5" customFormat="1" ht="44.25" customHeight="1" thickBot="1">
      <c r="A26" s="69">
        <v>15</v>
      </c>
      <c r="B26" s="109">
        <v>7</v>
      </c>
      <c r="C26" s="134" t="s">
        <v>250</v>
      </c>
      <c r="D26" s="115">
        <v>1982</v>
      </c>
      <c r="E26" s="336" t="s">
        <v>81</v>
      </c>
      <c r="F26" s="136"/>
      <c r="G26" s="348" t="s">
        <v>249</v>
      </c>
      <c r="H26" s="340"/>
      <c r="I26" s="386" t="s">
        <v>297</v>
      </c>
      <c r="J26" s="71" t="s">
        <v>8</v>
      </c>
    </row>
    <row r="27" spans="1:10" s="5" customFormat="1" ht="27" customHeight="1" thickBot="1">
      <c r="A27" s="611" t="s">
        <v>218</v>
      </c>
      <c r="B27" s="612"/>
      <c r="C27" s="612"/>
      <c r="D27" s="612"/>
      <c r="E27" s="612"/>
      <c r="F27" s="612"/>
      <c r="G27" s="612"/>
      <c r="H27" s="613"/>
      <c r="I27" s="621">
        <v>0.40972222222222227</v>
      </c>
      <c r="J27" s="622"/>
    </row>
    <row r="28" spans="1:10" s="5" customFormat="1" ht="28.5" customHeight="1" thickBot="1">
      <c r="A28" s="617" t="s">
        <v>27</v>
      </c>
      <c r="B28" s="633"/>
      <c r="C28" s="60" t="s">
        <v>28</v>
      </c>
      <c r="D28" s="627" t="s">
        <v>29</v>
      </c>
      <c r="E28" s="627"/>
      <c r="F28" s="634"/>
      <c r="G28" s="619" t="s">
        <v>30</v>
      </c>
      <c r="H28" s="635"/>
      <c r="I28" s="626" t="s">
        <v>33</v>
      </c>
      <c r="J28" s="628"/>
    </row>
    <row r="29" spans="1:10" s="5" customFormat="1" ht="47.25" customHeight="1" thickBot="1">
      <c r="A29" s="614" t="s">
        <v>219</v>
      </c>
      <c r="B29" s="630"/>
      <c r="C29" s="40" t="s">
        <v>40</v>
      </c>
      <c r="D29" s="869" t="s">
        <v>220</v>
      </c>
      <c r="E29" s="869"/>
      <c r="F29" s="870"/>
      <c r="G29" s="609"/>
      <c r="H29" s="632"/>
      <c r="I29" s="653" t="s">
        <v>473</v>
      </c>
      <c r="J29" s="654"/>
    </row>
    <row r="30" spans="1:10" s="5" customFormat="1" ht="44.25" customHeight="1">
      <c r="A30" s="64">
        <v>1</v>
      </c>
      <c r="B30" s="108">
        <v>68</v>
      </c>
      <c r="C30" s="132" t="s">
        <v>186</v>
      </c>
      <c r="D30" s="113">
        <v>1989</v>
      </c>
      <c r="E30" s="67"/>
      <c r="F30" s="135"/>
      <c r="G30" s="337" t="s">
        <v>146</v>
      </c>
      <c r="H30" s="338" t="s">
        <v>147</v>
      </c>
      <c r="I30" s="297" t="s">
        <v>89</v>
      </c>
      <c r="J30" s="68" t="s">
        <v>90</v>
      </c>
    </row>
    <row r="31" spans="1:10" s="5" customFormat="1" ht="44.25" customHeight="1">
      <c r="A31" s="64">
        <v>2</v>
      </c>
      <c r="B31" s="108">
        <v>37</v>
      </c>
      <c r="C31" s="132" t="s">
        <v>139</v>
      </c>
      <c r="D31" s="113"/>
      <c r="E31" s="67" t="s">
        <v>7</v>
      </c>
      <c r="F31" s="135"/>
      <c r="G31" s="337" t="s">
        <v>314</v>
      </c>
      <c r="H31" s="338"/>
      <c r="I31" s="297" t="s">
        <v>306</v>
      </c>
      <c r="J31" s="68" t="s">
        <v>128</v>
      </c>
    </row>
    <row r="32" spans="1:10" s="5" customFormat="1" ht="44.25" customHeight="1">
      <c r="A32" s="64">
        <v>3</v>
      </c>
      <c r="B32" s="108">
        <v>63</v>
      </c>
      <c r="C32" s="132" t="s">
        <v>140</v>
      </c>
      <c r="D32" s="113">
        <v>1999</v>
      </c>
      <c r="E32" s="67" t="s">
        <v>85</v>
      </c>
      <c r="F32" s="135"/>
      <c r="G32" s="337" t="s">
        <v>307</v>
      </c>
      <c r="H32" s="338" t="s">
        <v>308</v>
      </c>
      <c r="I32" s="297" t="s">
        <v>131</v>
      </c>
      <c r="J32" s="68" t="s">
        <v>132</v>
      </c>
    </row>
    <row r="33" spans="1:10" s="5" customFormat="1" ht="44.25" customHeight="1">
      <c r="A33" s="64">
        <v>4</v>
      </c>
      <c r="B33" s="108">
        <v>25</v>
      </c>
      <c r="C33" s="132" t="s">
        <v>328</v>
      </c>
      <c r="D33" s="113">
        <v>1992</v>
      </c>
      <c r="E33" s="67" t="s">
        <v>82</v>
      </c>
      <c r="F33" s="135"/>
      <c r="G33" s="337" t="s">
        <v>474</v>
      </c>
      <c r="H33" s="338"/>
      <c r="I33" s="297" t="s">
        <v>330</v>
      </c>
      <c r="J33" s="68" t="s">
        <v>8</v>
      </c>
    </row>
    <row r="34" spans="1:10" s="5" customFormat="1" ht="44.25" customHeight="1">
      <c r="A34" s="64">
        <v>5</v>
      </c>
      <c r="B34" s="108">
        <v>77</v>
      </c>
      <c r="C34" s="132" t="s">
        <v>333</v>
      </c>
      <c r="D34" s="113">
        <v>1971</v>
      </c>
      <c r="E34" s="67" t="s">
        <v>86</v>
      </c>
      <c r="F34" s="135"/>
      <c r="G34" s="337" t="s">
        <v>334</v>
      </c>
      <c r="H34" s="338"/>
      <c r="I34" s="297" t="s">
        <v>335</v>
      </c>
      <c r="J34" s="68" t="s">
        <v>336</v>
      </c>
    </row>
    <row r="35" spans="1:10" s="5" customFormat="1" ht="44.25" customHeight="1">
      <c r="A35" s="64">
        <v>6</v>
      </c>
      <c r="B35" s="108">
        <v>31</v>
      </c>
      <c r="C35" s="132" t="s">
        <v>260</v>
      </c>
      <c r="D35" s="113">
        <v>1984</v>
      </c>
      <c r="E35" s="67" t="s">
        <v>82</v>
      </c>
      <c r="F35" s="135"/>
      <c r="G35" s="337" t="s">
        <v>253</v>
      </c>
      <c r="H35" s="338"/>
      <c r="I35" s="297" t="s">
        <v>340</v>
      </c>
      <c r="J35" s="68" t="s">
        <v>255</v>
      </c>
    </row>
    <row r="36" spans="1:10" s="5" customFormat="1" ht="44.25" customHeight="1">
      <c r="A36" s="64">
        <v>7</v>
      </c>
      <c r="B36" s="108">
        <v>40</v>
      </c>
      <c r="C36" s="132" t="s">
        <v>128</v>
      </c>
      <c r="D36" s="113"/>
      <c r="E36" s="67" t="s">
        <v>81</v>
      </c>
      <c r="F36" s="135"/>
      <c r="G36" s="337" t="s">
        <v>472</v>
      </c>
      <c r="H36" s="338"/>
      <c r="I36" s="297" t="s">
        <v>306</v>
      </c>
      <c r="J36" s="68" t="s">
        <v>8</v>
      </c>
    </row>
    <row r="37" spans="1:10" s="5" customFormat="1" ht="44.25" customHeight="1">
      <c r="A37" s="64">
        <v>8</v>
      </c>
      <c r="B37" s="108">
        <v>71</v>
      </c>
      <c r="C37" s="132" t="s">
        <v>342</v>
      </c>
      <c r="D37" s="113"/>
      <c r="E37" s="67" t="s">
        <v>84</v>
      </c>
      <c r="F37" s="135"/>
      <c r="G37" s="337" t="s">
        <v>102</v>
      </c>
      <c r="H37" s="338"/>
      <c r="I37" s="297" t="s">
        <v>83</v>
      </c>
      <c r="J37" s="68" t="s">
        <v>87</v>
      </c>
    </row>
    <row r="38" spans="1:10" s="5" customFormat="1" ht="44.25" customHeight="1">
      <c r="A38" s="64">
        <v>9</v>
      </c>
      <c r="B38" s="108">
        <v>92</v>
      </c>
      <c r="C38" s="132" t="s">
        <v>87</v>
      </c>
      <c r="D38" s="113"/>
      <c r="E38" s="67"/>
      <c r="F38" s="135"/>
      <c r="G38" s="337" t="s">
        <v>418</v>
      </c>
      <c r="H38" s="338"/>
      <c r="I38" s="297" t="s">
        <v>83</v>
      </c>
      <c r="J38" s="68" t="s">
        <v>8</v>
      </c>
    </row>
    <row r="39" spans="1:10" s="5" customFormat="1" ht="44.25" customHeight="1">
      <c r="A39" s="64">
        <v>10</v>
      </c>
      <c r="B39" s="108">
        <v>74</v>
      </c>
      <c r="C39" s="132" t="s">
        <v>343</v>
      </c>
      <c r="D39" s="113">
        <v>1999</v>
      </c>
      <c r="E39" s="67" t="s">
        <v>84</v>
      </c>
      <c r="F39" s="135"/>
      <c r="G39" s="337" t="s">
        <v>344</v>
      </c>
      <c r="H39" s="338"/>
      <c r="I39" s="297" t="s">
        <v>337</v>
      </c>
      <c r="J39" s="68" t="s">
        <v>101</v>
      </c>
    </row>
    <row r="40" spans="1:10" s="5" customFormat="1" ht="44.25" customHeight="1">
      <c r="A40" s="64">
        <v>11</v>
      </c>
      <c r="B40" s="108">
        <v>15</v>
      </c>
      <c r="C40" s="132" t="s">
        <v>322</v>
      </c>
      <c r="D40" s="113">
        <v>2001</v>
      </c>
      <c r="E40" s="67" t="s">
        <v>84</v>
      </c>
      <c r="F40" s="135"/>
      <c r="G40" s="337" t="s">
        <v>440</v>
      </c>
      <c r="H40" s="338"/>
      <c r="I40" s="297" t="s">
        <v>324</v>
      </c>
      <c r="J40" s="68" t="s">
        <v>325</v>
      </c>
    </row>
    <row r="41" spans="1:10" s="5" customFormat="1" ht="44.25" customHeight="1">
      <c r="A41" s="64">
        <v>12</v>
      </c>
      <c r="B41" s="108">
        <v>70</v>
      </c>
      <c r="C41" s="132" t="s">
        <v>186</v>
      </c>
      <c r="D41" s="113">
        <v>1989</v>
      </c>
      <c r="E41" s="67"/>
      <c r="F41" s="135"/>
      <c r="G41" s="337" t="s">
        <v>155</v>
      </c>
      <c r="H41" s="338" t="s">
        <v>156</v>
      </c>
      <c r="I41" s="297" t="s">
        <v>89</v>
      </c>
      <c r="J41" s="68" t="s">
        <v>90</v>
      </c>
    </row>
    <row r="42" spans="1:10" s="5" customFormat="1" ht="44.25" customHeight="1" thickBot="1">
      <c r="A42" s="64">
        <v>13</v>
      </c>
      <c r="B42" s="108">
        <v>38</v>
      </c>
      <c r="C42" s="132" t="s">
        <v>139</v>
      </c>
      <c r="D42" s="113"/>
      <c r="E42" s="67" t="s">
        <v>7</v>
      </c>
      <c r="F42" s="135"/>
      <c r="G42" s="337" t="s">
        <v>102</v>
      </c>
      <c r="H42" s="338"/>
      <c r="I42" s="297" t="s">
        <v>306</v>
      </c>
      <c r="J42" s="68" t="s">
        <v>128</v>
      </c>
    </row>
    <row r="43" spans="1:10" s="5" customFormat="1" ht="41.25" customHeight="1" thickBot="1">
      <c r="A43" s="623" t="s">
        <v>232</v>
      </c>
      <c r="B43" s="624"/>
      <c r="C43" s="624"/>
      <c r="D43" s="624"/>
      <c r="E43" s="624"/>
      <c r="F43" s="624"/>
      <c r="G43" s="624"/>
      <c r="H43" s="613"/>
      <c r="I43" s="639">
        <v>0.46527777777777773</v>
      </c>
      <c r="J43" s="640"/>
    </row>
    <row r="44" spans="1:10" s="5" customFormat="1" ht="41.25" customHeight="1" thickBot="1">
      <c r="A44" s="611" t="s">
        <v>234</v>
      </c>
      <c r="B44" s="612"/>
      <c r="C44" s="612"/>
      <c r="D44" s="612"/>
      <c r="E44" s="612"/>
      <c r="F44" s="612"/>
      <c r="G44" s="612"/>
      <c r="H44" s="613"/>
      <c r="I44" s="621">
        <v>0.4861111111111111</v>
      </c>
      <c r="J44" s="622"/>
    </row>
    <row r="45" spans="1:10" s="5" customFormat="1" ht="28.5" customHeight="1" thickBot="1">
      <c r="A45" s="617" t="s">
        <v>27</v>
      </c>
      <c r="B45" s="618"/>
      <c r="C45" s="164" t="s">
        <v>28</v>
      </c>
      <c r="D45" s="626" t="s">
        <v>29</v>
      </c>
      <c r="E45" s="627"/>
      <c r="F45" s="628"/>
      <c r="G45" s="619" t="s">
        <v>30</v>
      </c>
      <c r="H45" s="635"/>
      <c r="I45" s="626" t="s">
        <v>33</v>
      </c>
      <c r="J45" s="628"/>
    </row>
    <row r="46" spans="1:10" s="5" customFormat="1" ht="47.25" customHeight="1" thickBot="1">
      <c r="A46" s="614" t="s">
        <v>233</v>
      </c>
      <c r="B46" s="615"/>
      <c r="C46" s="165" t="s">
        <v>235</v>
      </c>
      <c r="D46" s="643" t="s">
        <v>236</v>
      </c>
      <c r="E46" s="644"/>
      <c r="F46" s="871"/>
      <c r="G46" s="609" t="s">
        <v>49</v>
      </c>
      <c r="H46" s="632"/>
      <c r="I46" s="631" t="s">
        <v>124</v>
      </c>
      <c r="J46" s="602"/>
    </row>
    <row r="47" spans="1:10" s="5" customFormat="1" ht="44.25" customHeight="1">
      <c r="A47" s="64">
        <v>1</v>
      </c>
      <c r="B47" s="108">
        <v>55</v>
      </c>
      <c r="C47" s="132" t="s">
        <v>367</v>
      </c>
      <c r="D47" s="113">
        <v>1979</v>
      </c>
      <c r="E47" s="67"/>
      <c r="F47" s="135"/>
      <c r="G47" s="337" t="s">
        <v>403</v>
      </c>
      <c r="H47" s="338"/>
      <c r="I47" s="297" t="s">
        <v>355</v>
      </c>
      <c r="J47" s="68" t="s">
        <v>8</v>
      </c>
    </row>
    <row r="48" spans="1:10" s="5" customFormat="1" ht="44.25" customHeight="1">
      <c r="A48" s="64">
        <v>2</v>
      </c>
      <c r="B48" s="108">
        <v>10</v>
      </c>
      <c r="C48" s="132" t="s">
        <v>393</v>
      </c>
      <c r="D48" s="113">
        <v>1965</v>
      </c>
      <c r="E48" s="67" t="s">
        <v>82</v>
      </c>
      <c r="F48" s="135"/>
      <c r="G48" s="337" t="s">
        <v>411</v>
      </c>
      <c r="H48" s="338"/>
      <c r="I48" s="297" t="s">
        <v>305</v>
      </c>
      <c r="J48" s="68" t="s">
        <v>362</v>
      </c>
    </row>
    <row r="49" spans="1:10" s="5" customFormat="1" ht="44.25" customHeight="1">
      <c r="A49" s="64">
        <v>3</v>
      </c>
      <c r="B49" s="108">
        <v>52</v>
      </c>
      <c r="C49" s="132" t="s">
        <v>353</v>
      </c>
      <c r="D49" s="113">
        <v>1979</v>
      </c>
      <c r="E49" s="67"/>
      <c r="F49" s="135"/>
      <c r="G49" s="337" t="s">
        <v>412</v>
      </c>
      <c r="H49" s="338"/>
      <c r="I49" s="297" t="s">
        <v>355</v>
      </c>
      <c r="J49" s="68" t="s">
        <v>8</v>
      </c>
    </row>
    <row r="50" spans="1:10" s="5" customFormat="1" ht="44.25" customHeight="1">
      <c r="A50" s="64">
        <v>4</v>
      </c>
      <c r="B50" s="108">
        <v>66</v>
      </c>
      <c r="C50" s="132" t="s">
        <v>90</v>
      </c>
      <c r="D50" s="113">
        <v>1989</v>
      </c>
      <c r="E50" s="67" t="s">
        <v>82</v>
      </c>
      <c r="F50" s="135"/>
      <c r="G50" s="337" t="s">
        <v>445</v>
      </c>
      <c r="H50" s="338" t="s">
        <v>404</v>
      </c>
      <c r="I50" s="297" t="s">
        <v>89</v>
      </c>
      <c r="J50" s="68" t="s">
        <v>154</v>
      </c>
    </row>
    <row r="51" spans="1:10" s="5" customFormat="1" ht="44.25" customHeight="1">
      <c r="A51" s="64">
        <v>5</v>
      </c>
      <c r="B51" s="108">
        <v>88</v>
      </c>
      <c r="C51" s="132" t="s">
        <v>91</v>
      </c>
      <c r="D51" s="113">
        <v>1987</v>
      </c>
      <c r="E51" s="67" t="s">
        <v>86</v>
      </c>
      <c r="F51" s="135"/>
      <c r="G51" s="337" t="s">
        <v>409</v>
      </c>
      <c r="H51" s="338"/>
      <c r="I51" s="297" t="s">
        <v>152</v>
      </c>
      <c r="J51" s="68" t="s">
        <v>153</v>
      </c>
    </row>
    <row r="52" spans="1:10" s="5" customFormat="1" ht="44.25" customHeight="1">
      <c r="A52" s="64">
        <v>6</v>
      </c>
      <c r="B52" s="108">
        <v>83</v>
      </c>
      <c r="C52" s="132" t="s">
        <v>272</v>
      </c>
      <c r="D52" s="113">
        <v>1958</v>
      </c>
      <c r="E52" s="67" t="s">
        <v>86</v>
      </c>
      <c r="F52" s="135"/>
      <c r="G52" s="337" t="s">
        <v>410</v>
      </c>
      <c r="H52" s="338"/>
      <c r="I52" s="297" t="s">
        <v>152</v>
      </c>
      <c r="J52" s="68" t="s">
        <v>97</v>
      </c>
    </row>
    <row r="53" spans="1:10" s="5" customFormat="1" ht="44.25" customHeight="1">
      <c r="A53" s="64">
        <v>7</v>
      </c>
      <c r="B53" s="108">
        <v>76</v>
      </c>
      <c r="C53" s="132" t="s">
        <v>101</v>
      </c>
      <c r="D53" s="113">
        <v>1974</v>
      </c>
      <c r="E53" s="67" t="s">
        <v>86</v>
      </c>
      <c r="F53" s="135"/>
      <c r="G53" s="337" t="s">
        <v>106</v>
      </c>
      <c r="H53" s="338" t="s">
        <v>107</v>
      </c>
      <c r="I53" s="297" t="s">
        <v>79</v>
      </c>
      <c r="J53" s="68" t="s">
        <v>8</v>
      </c>
    </row>
    <row r="54" spans="1:10" s="5" customFormat="1" ht="44.25" customHeight="1">
      <c r="A54" s="64">
        <v>8</v>
      </c>
      <c r="B54" s="108">
        <v>49</v>
      </c>
      <c r="C54" s="132" t="s">
        <v>398</v>
      </c>
      <c r="D54" s="113">
        <v>1974</v>
      </c>
      <c r="E54" s="67" t="s">
        <v>82</v>
      </c>
      <c r="F54" s="135"/>
      <c r="G54" s="337" t="s">
        <v>408</v>
      </c>
      <c r="H54" s="338" t="s">
        <v>399</v>
      </c>
      <c r="I54" s="297" t="s">
        <v>400</v>
      </c>
      <c r="J54" s="68" t="s">
        <v>401</v>
      </c>
    </row>
    <row r="55" spans="1:10" s="5" customFormat="1" ht="44.25" customHeight="1">
      <c r="A55" s="64">
        <v>9</v>
      </c>
      <c r="B55" s="108">
        <v>56</v>
      </c>
      <c r="C55" s="132" t="s">
        <v>367</v>
      </c>
      <c r="D55" s="113">
        <v>1979</v>
      </c>
      <c r="E55" s="67"/>
      <c r="F55" s="135"/>
      <c r="G55" s="337" t="s">
        <v>444</v>
      </c>
      <c r="H55" s="338"/>
      <c r="I55" s="297" t="s">
        <v>355</v>
      </c>
      <c r="J55" s="68" t="s">
        <v>8</v>
      </c>
    </row>
    <row r="56" spans="1:10" s="5" customFormat="1" ht="44.25" customHeight="1">
      <c r="A56" s="64">
        <v>10</v>
      </c>
      <c r="B56" s="108">
        <v>11</v>
      </c>
      <c r="C56" s="132" t="s">
        <v>393</v>
      </c>
      <c r="D56" s="113">
        <v>1965</v>
      </c>
      <c r="E56" s="67" t="s">
        <v>82</v>
      </c>
      <c r="F56" s="135"/>
      <c r="G56" s="337" t="s">
        <v>394</v>
      </c>
      <c r="H56" s="338"/>
      <c r="I56" s="297" t="s">
        <v>305</v>
      </c>
      <c r="J56" s="68" t="s">
        <v>362</v>
      </c>
    </row>
    <row r="57" spans="1:10" s="5" customFormat="1" ht="44.25" customHeight="1">
      <c r="A57" s="64">
        <v>11</v>
      </c>
      <c r="B57" s="108">
        <v>51</v>
      </c>
      <c r="C57" s="132" t="s">
        <v>353</v>
      </c>
      <c r="D57" s="113">
        <v>1979</v>
      </c>
      <c r="E57" s="67"/>
      <c r="F57" s="135"/>
      <c r="G57" s="337" t="s">
        <v>402</v>
      </c>
      <c r="H57" s="338"/>
      <c r="I57" s="297" t="s">
        <v>355</v>
      </c>
      <c r="J57" s="68" t="s">
        <v>8</v>
      </c>
    </row>
    <row r="58" spans="1:10" s="5" customFormat="1" ht="44.25" customHeight="1">
      <c r="A58" s="64">
        <v>12</v>
      </c>
      <c r="B58" s="108">
        <v>67</v>
      </c>
      <c r="C58" s="132" t="s">
        <v>90</v>
      </c>
      <c r="D58" s="113">
        <v>1989</v>
      </c>
      <c r="E58" s="67" t="s">
        <v>82</v>
      </c>
      <c r="F58" s="135"/>
      <c r="G58" s="337" t="s">
        <v>201</v>
      </c>
      <c r="H58" s="338" t="s">
        <v>92</v>
      </c>
      <c r="I58" s="297" t="s">
        <v>89</v>
      </c>
      <c r="J58" s="68" t="s">
        <v>154</v>
      </c>
    </row>
    <row r="59" spans="1:10" s="5" customFormat="1" ht="44.25" customHeight="1" thickBot="1">
      <c r="A59" s="64">
        <v>13</v>
      </c>
      <c r="B59" s="108">
        <v>86</v>
      </c>
      <c r="C59" s="132" t="s">
        <v>91</v>
      </c>
      <c r="D59" s="113">
        <v>1987</v>
      </c>
      <c r="E59" s="67" t="s">
        <v>86</v>
      </c>
      <c r="F59" s="135"/>
      <c r="G59" s="337" t="s">
        <v>284</v>
      </c>
      <c r="H59" s="338" t="s">
        <v>271</v>
      </c>
      <c r="I59" s="297" t="s">
        <v>157</v>
      </c>
      <c r="J59" s="68" t="s">
        <v>153</v>
      </c>
    </row>
    <row r="60" spans="1:10" s="5" customFormat="1" ht="30" customHeight="1" thickBot="1">
      <c r="A60" s="623" t="s">
        <v>221</v>
      </c>
      <c r="B60" s="624"/>
      <c r="C60" s="624"/>
      <c r="D60" s="624"/>
      <c r="E60" s="624"/>
      <c r="F60" s="624"/>
      <c r="G60" s="624"/>
      <c r="H60" s="613"/>
      <c r="I60" s="639">
        <v>0.5416666666666666</v>
      </c>
      <c r="J60" s="640"/>
    </row>
    <row r="61" spans="1:10" s="5" customFormat="1" ht="33" customHeight="1" thickBot="1">
      <c r="A61" s="611" t="s">
        <v>222</v>
      </c>
      <c r="B61" s="612"/>
      <c r="C61" s="612"/>
      <c r="D61" s="612"/>
      <c r="E61" s="612"/>
      <c r="F61" s="612"/>
      <c r="G61" s="612"/>
      <c r="H61" s="613"/>
      <c r="I61" s="621">
        <v>0.5625</v>
      </c>
      <c r="J61" s="622"/>
    </row>
    <row r="62" spans="1:10" s="5" customFormat="1" ht="28.5" customHeight="1" thickBot="1">
      <c r="A62" s="617" t="s">
        <v>27</v>
      </c>
      <c r="B62" s="618"/>
      <c r="C62" s="60" t="s">
        <v>28</v>
      </c>
      <c r="D62" s="626" t="s">
        <v>29</v>
      </c>
      <c r="E62" s="627"/>
      <c r="F62" s="634"/>
      <c r="G62" s="619" t="s">
        <v>30</v>
      </c>
      <c r="H62" s="620"/>
      <c r="I62" s="626" t="s">
        <v>33</v>
      </c>
      <c r="J62" s="628"/>
    </row>
    <row r="63" spans="1:10" s="5" customFormat="1" ht="47.25" customHeight="1" thickBot="1">
      <c r="A63" s="614" t="s">
        <v>223</v>
      </c>
      <c r="B63" s="615"/>
      <c r="C63" s="40" t="s">
        <v>43</v>
      </c>
      <c r="D63" s="869" t="s">
        <v>220</v>
      </c>
      <c r="E63" s="869"/>
      <c r="F63" s="870"/>
      <c r="G63" s="609"/>
      <c r="H63" s="632"/>
      <c r="I63" s="646" t="s">
        <v>224</v>
      </c>
      <c r="J63" s="662"/>
    </row>
    <row r="64" spans="1:10" s="5" customFormat="1" ht="44.25" customHeight="1">
      <c r="A64" s="64">
        <v>1</v>
      </c>
      <c r="B64" s="108">
        <v>45</v>
      </c>
      <c r="C64" s="132" t="s">
        <v>126</v>
      </c>
      <c r="D64" s="113">
        <v>2001</v>
      </c>
      <c r="E64" s="67" t="s">
        <v>84</v>
      </c>
      <c r="F64" s="135"/>
      <c r="G64" s="337" t="s">
        <v>441</v>
      </c>
      <c r="H64" s="338"/>
      <c r="I64" s="297" t="s">
        <v>306</v>
      </c>
      <c r="J64" s="68" t="s">
        <v>128</v>
      </c>
    </row>
    <row r="65" spans="1:10" s="5" customFormat="1" ht="44.25" customHeight="1">
      <c r="A65" s="64">
        <v>2</v>
      </c>
      <c r="B65" s="108">
        <v>74</v>
      </c>
      <c r="C65" s="132" t="s">
        <v>343</v>
      </c>
      <c r="D65" s="113">
        <v>1999</v>
      </c>
      <c r="E65" s="67" t="s">
        <v>84</v>
      </c>
      <c r="F65" s="135"/>
      <c r="G65" s="337" t="s">
        <v>344</v>
      </c>
      <c r="H65" s="338"/>
      <c r="I65" s="297" t="s">
        <v>337</v>
      </c>
      <c r="J65" s="68" t="s">
        <v>101</v>
      </c>
    </row>
    <row r="66" spans="1:10" s="5" customFormat="1" ht="44.25" customHeight="1">
      <c r="A66" s="64">
        <v>3</v>
      </c>
      <c r="B66" s="108">
        <v>58</v>
      </c>
      <c r="C66" s="132" t="s">
        <v>134</v>
      </c>
      <c r="D66" s="113">
        <v>1967</v>
      </c>
      <c r="E66" s="67" t="s">
        <v>82</v>
      </c>
      <c r="F66" s="135"/>
      <c r="G66" s="337" t="s">
        <v>177</v>
      </c>
      <c r="H66" s="338"/>
      <c r="I66" s="297" t="s">
        <v>131</v>
      </c>
      <c r="J66" s="68" t="s">
        <v>8</v>
      </c>
    </row>
    <row r="67" spans="1:10" s="5" customFormat="1" ht="44.25" customHeight="1">
      <c r="A67" s="64">
        <v>4</v>
      </c>
      <c r="B67" s="108">
        <v>82</v>
      </c>
      <c r="C67" s="132" t="s">
        <v>371</v>
      </c>
      <c r="D67" s="113">
        <v>1997</v>
      </c>
      <c r="E67" s="67" t="s">
        <v>77</v>
      </c>
      <c r="F67" s="135"/>
      <c r="G67" s="337" t="s">
        <v>372</v>
      </c>
      <c r="H67" s="338"/>
      <c r="I67" s="297" t="s">
        <v>335</v>
      </c>
      <c r="J67" s="68" t="s">
        <v>347</v>
      </c>
    </row>
    <row r="68" spans="1:10" s="5" customFormat="1" ht="44.25" customHeight="1">
      <c r="A68" s="64">
        <v>5</v>
      </c>
      <c r="B68" s="108">
        <v>78</v>
      </c>
      <c r="C68" s="132" t="s">
        <v>333</v>
      </c>
      <c r="D68" s="113">
        <v>1971</v>
      </c>
      <c r="E68" s="67" t="s">
        <v>86</v>
      </c>
      <c r="F68" s="135"/>
      <c r="G68" s="337" t="s">
        <v>345</v>
      </c>
      <c r="H68" s="338"/>
      <c r="I68" s="297" t="s">
        <v>335</v>
      </c>
      <c r="J68" s="161" t="s">
        <v>336</v>
      </c>
    </row>
    <row r="69" spans="1:10" s="5" customFormat="1" ht="44.25" customHeight="1">
      <c r="A69" s="64">
        <v>6</v>
      </c>
      <c r="B69" s="108">
        <v>35</v>
      </c>
      <c r="C69" s="132" t="s">
        <v>258</v>
      </c>
      <c r="D69" s="113">
        <v>1995</v>
      </c>
      <c r="E69" s="67" t="s">
        <v>81</v>
      </c>
      <c r="F69" s="135"/>
      <c r="G69" s="337" t="s">
        <v>262</v>
      </c>
      <c r="H69" s="338"/>
      <c r="I69" s="297" t="s">
        <v>254</v>
      </c>
      <c r="J69" s="68" t="s">
        <v>260</v>
      </c>
    </row>
    <row r="70" spans="1:10" s="5" customFormat="1" ht="44.25" customHeight="1">
      <c r="A70" s="64">
        <v>7</v>
      </c>
      <c r="B70" s="108">
        <v>62</v>
      </c>
      <c r="C70" s="132" t="s">
        <v>143</v>
      </c>
      <c r="D70" s="113">
        <v>1992</v>
      </c>
      <c r="E70" s="67" t="s">
        <v>77</v>
      </c>
      <c r="F70" s="135"/>
      <c r="G70" s="337" t="s">
        <v>144</v>
      </c>
      <c r="H70" s="338"/>
      <c r="I70" s="297" t="s">
        <v>131</v>
      </c>
      <c r="J70" s="68" t="s">
        <v>132</v>
      </c>
    </row>
    <row r="71" spans="1:10" s="5" customFormat="1" ht="44.25" customHeight="1">
      <c r="A71" s="64">
        <v>8</v>
      </c>
      <c r="B71" s="108">
        <v>61</v>
      </c>
      <c r="C71" s="132" t="s">
        <v>141</v>
      </c>
      <c r="D71" s="113">
        <v>1991</v>
      </c>
      <c r="E71" s="67" t="s">
        <v>77</v>
      </c>
      <c r="F71" s="135"/>
      <c r="G71" s="337" t="s">
        <v>142</v>
      </c>
      <c r="H71" s="338"/>
      <c r="I71" s="297" t="s">
        <v>131</v>
      </c>
      <c r="J71" s="68" t="s">
        <v>132</v>
      </c>
    </row>
    <row r="72" spans="1:10" s="5" customFormat="1" ht="44.25" customHeight="1">
      <c r="A72" s="64">
        <v>9</v>
      </c>
      <c r="B72" s="108">
        <v>81</v>
      </c>
      <c r="C72" s="132" t="s">
        <v>480</v>
      </c>
      <c r="D72" s="113"/>
      <c r="E72" s="67" t="s">
        <v>7</v>
      </c>
      <c r="F72" s="135"/>
      <c r="G72" s="337" t="s">
        <v>346</v>
      </c>
      <c r="H72" s="338"/>
      <c r="I72" s="297" t="s">
        <v>335</v>
      </c>
      <c r="J72" s="68" t="s">
        <v>347</v>
      </c>
    </row>
    <row r="73" spans="1:10" s="5" customFormat="1" ht="44.25" customHeight="1">
      <c r="A73" s="64">
        <v>10</v>
      </c>
      <c r="B73" s="108">
        <v>42</v>
      </c>
      <c r="C73" s="132" t="s">
        <v>150</v>
      </c>
      <c r="D73" s="113"/>
      <c r="E73" s="67" t="s">
        <v>77</v>
      </c>
      <c r="F73" s="135"/>
      <c r="G73" s="337" t="s">
        <v>261</v>
      </c>
      <c r="H73" s="338"/>
      <c r="I73" s="297" t="s">
        <v>306</v>
      </c>
      <c r="J73" s="68" t="s">
        <v>128</v>
      </c>
    </row>
    <row r="74" spans="1:10" s="5" customFormat="1" ht="44.25" customHeight="1">
      <c r="A74" s="64">
        <v>11</v>
      </c>
      <c r="B74" s="108">
        <v>75</v>
      </c>
      <c r="C74" s="132" t="s">
        <v>369</v>
      </c>
      <c r="D74" s="113">
        <v>1992</v>
      </c>
      <c r="E74" s="67" t="s">
        <v>81</v>
      </c>
      <c r="F74" s="135"/>
      <c r="G74" s="337" t="s">
        <v>370</v>
      </c>
      <c r="H74" s="338"/>
      <c r="I74" s="297" t="s">
        <v>337</v>
      </c>
      <c r="J74" s="68" t="s">
        <v>101</v>
      </c>
    </row>
    <row r="75" spans="1:10" s="5" customFormat="1" ht="44.25" customHeight="1" thickBot="1">
      <c r="A75" s="64">
        <v>12</v>
      </c>
      <c r="B75" s="108">
        <v>24</v>
      </c>
      <c r="C75" s="132" t="s">
        <v>442</v>
      </c>
      <c r="D75" s="113">
        <v>1980</v>
      </c>
      <c r="E75" s="67" t="s">
        <v>7</v>
      </c>
      <c r="F75" s="135"/>
      <c r="G75" s="337" t="s">
        <v>339</v>
      </c>
      <c r="H75" s="338"/>
      <c r="I75" s="297" t="s">
        <v>330</v>
      </c>
      <c r="J75" s="68" t="s">
        <v>328</v>
      </c>
    </row>
    <row r="76" spans="1:10" s="5" customFormat="1" ht="30" customHeight="1" thickBot="1">
      <c r="A76" s="611" t="s">
        <v>225</v>
      </c>
      <c r="B76" s="636"/>
      <c r="C76" s="636"/>
      <c r="D76" s="636"/>
      <c r="E76" s="636"/>
      <c r="F76" s="636"/>
      <c r="G76" s="636"/>
      <c r="H76" s="636"/>
      <c r="I76" s="621">
        <v>0.6041666666666666</v>
      </c>
      <c r="J76" s="648"/>
    </row>
    <row r="77" spans="1:10" s="5" customFormat="1" ht="22.5" customHeight="1" thickBot="1">
      <c r="A77" s="603" t="s">
        <v>27</v>
      </c>
      <c r="B77" s="637"/>
      <c r="C77" s="226" t="s">
        <v>28</v>
      </c>
      <c r="D77" s="649" t="s">
        <v>29</v>
      </c>
      <c r="E77" s="650"/>
      <c r="F77" s="651"/>
      <c r="G77" s="619" t="s">
        <v>30</v>
      </c>
      <c r="H77" s="816"/>
      <c r="I77" s="649" t="s">
        <v>33</v>
      </c>
      <c r="J77" s="651"/>
    </row>
    <row r="78" spans="1:10" s="5" customFormat="1" ht="45" customHeight="1" thickBot="1">
      <c r="A78" s="606" t="s">
        <v>226</v>
      </c>
      <c r="B78" s="616"/>
      <c r="C78" s="40" t="s">
        <v>46</v>
      </c>
      <c r="D78" s="869" t="s">
        <v>220</v>
      </c>
      <c r="E78" s="869"/>
      <c r="F78" s="870"/>
      <c r="G78" s="625"/>
      <c r="H78" s="663"/>
      <c r="I78" s="646" t="s">
        <v>237</v>
      </c>
      <c r="J78" s="662"/>
    </row>
    <row r="79" spans="1:10" s="5" customFormat="1" ht="44.25" customHeight="1">
      <c r="A79" s="64">
        <v>1</v>
      </c>
      <c r="B79" s="108">
        <v>90</v>
      </c>
      <c r="C79" s="132" t="s">
        <v>477</v>
      </c>
      <c r="D79" s="113"/>
      <c r="E79" s="67" t="s">
        <v>7</v>
      </c>
      <c r="F79" s="135"/>
      <c r="G79" s="337" t="s">
        <v>419</v>
      </c>
      <c r="H79" s="338"/>
      <c r="I79" s="189" t="s">
        <v>83</v>
      </c>
      <c r="J79" s="68" t="s">
        <v>87</v>
      </c>
    </row>
    <row r="80" spans="1:10" s="5" customFormat="1" ht="44.25" customHeight="1">
      <c r="A80" s="64">
        <v>2</v>
      </c>
      <c r="B80" s="108">
        <v>91</v>
      </c>
      <c r="C80" s="132" t="s">
        <v>476</v>
      </c>
      <c r="D80" s="113"/>
      <c r="E80" s="67" t="s">
        <v>7</v>
      </c>
      <c r="F80" s="135"/>
      <c r="G80" s="337" t="s">
        <v>417</v>
      </c>
      <c r="H80" s="338"/>
      <c r="I80" s="189" t="s">
        <v>83</v>
      </c>
      <c r="J80" s="68" t="s">
        <v>87</v>
      </c>
    </row>
    <row r="81" spans="1:10" s="5" customFormat="1" ht="44.25" customHeight="1">
      <c r="A81" s="64">
        <v>3</v>
      </c>
      <c r="B81" s="108">
        <v>47</v>
      </c>
      <c r="C81" s="132" t="s">
        <v>273</v>
      </c>
      <c r="D81" s="113">
        <v>1993</v>
      </c>
      <c r="E81" s="67" t="s">
        <v>81</v>
      </c>
      <c r="F81" s="135"/>
      <c r="G81" s="337" t="s">
        <v>263</v>
      </c>
      <c r="H81" s="338"/>
      <c r="I81" s="189" t="s">
        <v>264</v>
      </c>
      <c r="J81" s="68" t="s">
        <v>265</v>
      </c>
    </row>
    <row r="82" spans="1:10" s="5" customFormat="1" ht="44.25" customHeight="1">
      <c r="A82" s="64">
        <v>4</v>
      </c>
      <c r="B82" s="108">
        <v>17</v>
      </c>
      <c r="C82" s="132" t="s">
        <v>244</v>
      </c>
      <c r="D82" s="113">
        <v>2001</v>
      </c>
      <c r="E82" s="67" t="s">
        <v>84</v>
      </c>
      <c r="F82" s="135"/>
      <c r="G82" s="337" t="s">
        <v>338</v>
      </c>
      <c r="H82" s="338"/>
      <c r="I82" s="189" t="s">
        <v>246</v>
      </c>
      <c r="J82" s="68" t="s">
        <v>247</v>
      </c>
    </row>
    <row r="83" spans="1:10" s="5" customFormat="1" ht="44.25" customHeight="1">
      <c r="A83" s="64">
        <v>5</v>
      </c>
      <c r="B83" s="108">
        <v>69</v>
      </c>
      <c r="C83" s="132" t="s">
        <v>186</v>
      </c>
      <c r="D83" s="113">
        <v>1989</v>
      </c>
      <c r="E83" s="67"/>
      <c r="F83" s="135"/>
      <c r="G83" s="337" t="s">
        <v>194</v>
      </c>
      <c r="H83" s="338" t="s">
        <v>195</v>
      </c>
      <c r="I83" s="189" t="s">
        <v>89</v>
      </c>
      <c r="J83" s="68" t="s">
        <v>90</v>
      </c>
    </row>
    <row r="84" spans="1:10" s="5" customFormat="1" ht="44.25" customHeight="1">
      <c r="A84" s="64">
        <v>6</v>
      </c>
      <c r="B84" s="108">
        <v>32</v>
      </c>
      <c r="C84" s="132" t="s">
        <v>260</v>
      </c>
      <c r="D84" s="113">
        <v>1984</v>
      </c>
      <c r="E84" s="67" t="s">
        <v>82</v>
      </c>
      <c r="F84" s="135"/>
      <c r="G84" s="337" t="s">
        <v>270</v>
      </c>
      <c r="H84" s="338"/>
      <c r="I84" s="436" t="s">
        <v>340</v>
      </c>
      <c r="J84" s="68" t="s">
        <v>255</v>
      </c>
    </row>
    <row r="85" spans="1:10" s="5" customFormat="1" ht="44.25" customHeight="1">
      <c r="A85" s="64">
        <v>7</v>
      </c>
      <c r="B85" s="108">
        <v>39</v>
      </c>
      <c r="C85" s="132" t="s">
        <v>128</v>
      </c>
      <c r="D85" s="113"/>
      <c r="E85" s="67" t="s">
        <v>81</v>
      </c>
      <c r="F85" s="135"/>
      <c r="G85" s="337" t="s">
        <v>148</v>
      </c>
      <c r="H85" s="338"/>
      <c r="I85" s="189" t="s">
        <v>306</v>
      </c>
      <c r="J85" s="68" t="s">
        <v>8</v>
      </c>
    </row>
    <row r="86" spans="1:10" s="5" customFormat="1" ht="44.25" customHeight="1">
      <c r="A86" s="64">
        <v>8</v>
      </c>
      <c r="B86" s="108">
        <v>26</v>
      </c>
      <c r="C86" s="132" t="s">
        <v>328</v>
      </c>
      <c r="D86" s="113">
        <v>1992</v>
      </c>
      <c r="E86" s="67" t="s">
        <v>82</v>
      </c>
      <c r="F86" s="135"/>
      <c r="G86" s="337" t="s">
        <v>378</v>
      </c>
      <c r="H86" s="338"/>
      <c r="I86" s="189" t="s">
        <v>330</v>
      </c>
      <c r="J86" s="68" t="s">
        <v>8</v>
      </c>
    </row>
    <row r="87" spans="1:10" s="5" customFormat="1" ht="44.25" customHeight="1">
      <c r="A87" s="64">
        <v>9</v>
      </c>
      <c r="B87" s="108">
        <v>50</v>
      </c>
      <c r="C87" s="132" t="s">
        <v>398</v>
      </c>
      <c r="D87" s="113"/>
      <c r="E87" s="67"/>
      <c r="F87" s="135"/>
      <c r="G87" s="337" t="s">
        <v>392</v>
      </c>
      <c r="H87" s="338" t="s">
        <v>368</v>
      </c>
      <c r="I87" s="297" t="s">
        <v>400</v>
      </c>
      <c r="J87" s="68" t="s">
        <v>401</v>
      </c>
    </row>
    <row r="88" spans="1:10" s="5" customFormat="1" ht="44.25" customHeight="1">
      <c r="A88" s="64">
        <v>10</v>
      </c>
      <c r="B88" s="108">
        <v>75</v>
      </c>
      <c r="C88" s="132" t="s">
        <v>369</v>
      </c>
      <c r="D88" s="113">
        <v>1992</v>
      </c>
      <c r="E88" s="67" t="s">
        <v>81</v>
      </c>
      <c r="F88" s="135"/>
      <c r="G88" s="337" t="s">
        <v>370</v>
      </c>
      <c r="H88" s="338"/>
      <c r="I88" s="297" t="s">
        <v>337</v>
      </c>
      <c r="J88" s="68" t="s">
        <v>101</v>
      </c>
    </row>
    <row r="89" spans="1:10" s="5" customFormat="1" ht="44.25" customHeight="1">
      <c r="A89" s="64">
        <v>11</v>
      </c>
      <c r="B89" s="108">
        <v>5</v>
      </c>
      <c r="C89" s="132" t="s">
        <v>267</v>
      </c>
      <c r="D89" s="113">
        <v>1982</v>
      </c>
      <c r="E89" s="67" t="s">
        <v>81</v>
      </c>
      <c r="F89" s="135"/>
      <c r="G89" s="337" t="s">
        <v>360</v>
      </c>
      <c r="H89" s="338"/>
      <c r="I89" s="297" t="s">
        <v>297</v>
      </c>
      <c r="J89" s="68" t="s">
        <v>8</v>
      </c>
    </row>
    <row r="90" spans="1:10" s="5" customFormat="1" ht="44.25" customHeight="1">
      <c r="A90" s="64">
        <v>12</v>
      </c>
      <c r="B90" s="108">
        <v>3</v>
      </c>
      <c r="C90" s="132" t="s">
        <v>358</v>
      </c>
      <c r="D90" s="113">
        <v>1989</v>
      </c>
      <c r="E90" s="67" t="s">
        <v>81</v>
      </c>
      <c r="F90" s="135"/>
      <c r="G90" s="337" t="s">
        <v>350</v>
      </c>
      <c r="H90" s="338" t="s">
        <v>351</v>
      </c>
      <c r="I90" s="297" t="s">
        <v>318</v>
      </c>
      <c r="J90" s="68" t="s">
        <v>97</v>
      </c>
    </row>
    <row r="91" spans="1:10" s="5" customFormat="1" ht="44.25" customHeight="1">
      <c r="A91" s="64">
        <v>13</v>
      </c>
      <c r="B91" s="108">
        <v>57</v>
      </c>
      <c r="C91" s="132" t="s">
        <v>268</v>
      </c>
      <c r="D91" s="113">
        <v>1967</v>
      </c>
      <c r="E91" s="67" t="s">
        <v>82</v>
      </c>
      <c r="F91" s="135"/>
      <c r="G91" s="337" t="s">
        <v>149</v>
      </c>
      <c r="H91" s="338"/>
      <c r="I91" s="297" t="s">
        <v>131</v>
      </c>
      <c r="J91" s="68" t="s">
        <v>8</v>
      </c>
    </row>
    <row r="92" spans="1:10" s="5" customFormat="1" ht="44.25" customHeight="1">
      <c r="A92" s="64">
        <v>14</v>
      </c>
      <c r="B92" s="108">
        <v>8</v>
      </c>
      <c r="C92" s="132" t="s">
        <v>269</v>
      </c>
      <c r="D92" s="113">
        <v>1989</v>
      </c>
      <c r="E92" s="67" t="s">
        <v>77</v>
      </c>
      <c r="F92" s="135"/>
      <c r="G92" s="337" t="s">
        <v>361</v>
      </c>
      <c r="H92" s="338"/>
      <c r="I92" s="297" t="s">
        <v>297</v>
      </c>
      <c r="J92" s="68" t="s">
        <v>248</v>
      </c>
    </row>
    <row r="93" spans="1:10" s="5" customFormat="1" ht="44.25" customHeight="1">
      <c r="A93" s="64">
        <v>15</v>
      </c>
      <c r="B93" s="108">
        <v>1</v>
      </c>
      <c r="C93" s="132" t="s">
        <v>443</v>
      </c>
      <c r="D93" s="113">
        <v>1976</v>
      </c>
      <c r="E93" s="67" t="s">
        <v>81</v>
      </c>
      <c r="F93" s="135"/>
      <c r="G93" s="337" t="s">
        <v>348</v>
      </c>
      <c r="H93" s="338" t="s">
        <v>349</v>
      </c>
      <c r="I93" s="297" t="s">
        <v>318</v>
      </c>
      <c r="J93" s="68" t="s">
        <v>97</v>
      </c>
    </row>
    <row r="94" spans="1:10" s="5" customFormat="1" ht="44.25" customHeight="1">
      <c r="A94" s="64">
        <v>16</v>
      </c>
      <c r="B94" s="108">
        <v>89</v>
      </c>
      <c r="C94" s="132" t="s">
        <v>477</v>
      </c>
      <c r="D94" s="113"/>
      <c r="E94" s="67" t="s">
        <v>7</v>
      </c>
      <c r="F94" s="135"/>
      <c r="G94" s="337" t="s">
        <v>420</v>
      </c>
      <c r="H94" s="338"/>
      <c r="I94" s="297" t="s">
        <v>83</v>
      </c>
      <c r="J94" s="68" t="s">
        <v>87</v>
      </c>
    </row>
    <row r="95" spans="1:10" s="5" customFormat="1" ht="44.25" customHeight="1">
      <c r="A95" s="64">
        <v>17</v>
      </c>
      <c r="B95" s="108">
        <v>48</v>
      </c>
      <c r="C95" s="132" t="s">
        <v>286</v>
      </c>
      <c r="D95" s="113">
        <v>1993</v>
      </c>
      <c r="E95" s="67" t="s">
        <v>81</v>
      </c>
      <c r="F95" s="135"/>
      <c r="G95" s="337" t="s">
        <v>266</v>
      </c>
      <c r="H95" s="338"/>
      <c r="I95" s="297" t="s">
        <v>264</v>
      </c>
      <c r="J95" s="68" t="s">
        <v>265</v>
      </c>
    </row>
    <row r="96" spans="1:10" s="5" customFormat="1" ht="44.25" customHeight="1" thickBot="1">
      <c r="A96" s="64">
        <v>18</v>
      </c>
      <c r="B96" s="108">
        <v>23</v>
      </c>
      <c r="C96" s="132" t="s">
        <v>357</v>
      </c>
      <c r="D96" s="113">
        <v>1992</v>
      </c>
      <c r="E96" s="67" t="s">
        <v>82</v>
      </c>
      <c r="F96" s="135"/>
      <c r="G96" s="295" t="s">
        <v>352</v>
      </c>
      <c r="H96" s="338"/>
      <c r="I96" s="297" t="s">
        <v>330</v>
      </c>
      <c r="J96" s="68" t="s">
        <v>8</v>
      </c>
    </row>
    <row r="97" spans="1:10" s="5" customFormat="1" ht="41.25" customHeight="1" thickBot="1">
      <c r="A97" s="623" t="s">
        <v>227</v>
      </c>
      <c r="B97" s="624"/>
      <c r="C97" s="624"/>
      <c r="D97" s="624"/>
      <c r="E97" s="624"/>
      <c r="F97" s="624"/>
      <c r="G97" s="624"/>
      <c r="H97" s="613"/>
      <c r="I97" s="639">
        <v>0.6770833333333334</v>
      </c>
      <c r="J97" s="640"/>
    </row>
    <row r="98" spans="1:10" s="5" customFormat="1" ht="41.25" customHeight="1" thickBot="1">
      <c r="A98" s="611" t="s">
        <v>228</v>
      </c>
      <c r="B98" s="612"/>
      <c r="C98" s="612"/>
      <c r="D98" s="612"/>
      <c r="E98" s="612"/>
      <c r="F98" s="612"/>
      <c r="G98" s="612"/>
      <c r="H98" s="613"/>
      <c r="I98" s="621">
        <v>0.6979166666666666</v>
      </c>
      <c r="J98" s="622"/>
    </row>
    <row r="99" spans="1:10" s="5" customFormat="1" ht="28.5" customHeight="1" thickBot="1">
      <c r="A99" s="617" t="s">
        <v>27</v>
      </c>
      <c r="B99" s="618"/>
      <c r="C99" s="60" t="s">
        <v>28</v>
      </c>
      <c r="D99" s="626" t="s">
        <v>29</v>
      </c>
      <c r="E99" s="627"/>
      <c r="F99" s="634"/>
      <c r="G99" s="619" t="s">
        <v>30</v>
      </c>
      <c r="H99" s="635"/>
      <c r="I99" s="626" t="s">
        <v>33</v>
      </c>
      <c r="J99" s="628"/>
    </row>
    <row r="100" spans="1:10" s="5" customFormat="1" ht="47.25" customHeight="1" thickBot="1">
      <c r="A100" s="614" t="s">
        <v>229</v>
      </c>
      <c r="B100" s="615"/>
      <c r="C100" s="40" t="s">
        <v>230</v>
      </c>
      <c r="D100" s="869" t="s">
        <v>220</v>
      </c>
      <c r="E100" s="869"/>
      <c r="F100" s="870"/>
      <c r="G100" s="609"/>
      <c r="H100" s="632"/>
      <c r="I100" s="631" t="s">
        <v>231</v>
      </c>
      <c r="J100" s="602"/>
    </row>
    <row r="101" spans="1:10" s="5" customFormat="1" ht="44.25" customHeight="1">
      <c r="A101" s="64">
        <v>1</v>
      </c>
      <c r="B101" s="108">
        <v>13</v>
      </c>
      <c r="C101" s="132" t="s">
        <v>383</v>
      </c>
      <c r="D101" s="113">
        <v>1981</v>
      </c>
      <c r="E101" s="67" t="s">
        <v>82</v>
      </c>
      <c r="F101" s="135"/>
      <c r="G101" s="337" t="s">
        <v>391</v>
      </c>
      <c r="H101" s="338" t="s">
        <v>373</v>
      </c>
      <c r="I101" s="297" t="s">
        <v>305</v>
      </c>
      <c r="J101" s="68" t="s">
        <v>364</v>
      </c>
    </row>
    <row r="102" spans="1:10" s="5" customFormat="1" ht="44.25" customHeight="1">
      <c r="A102" s="64">
        <v>2</v>
      </c>
      <c r="B102" s="108">
        <v>22</v>
      </c>
      <c r="C102" s="132" t="s">
        <v>386</v>
      </c>
      <c r="D102" s="113">
        <v>1992</v>
      </c>
      <c r="E102" s="67" t="s">
        <v>82</v>
      </c>
      <c r="F102" s="135"/>
      <c r="G102" s="337" t="s">
        <v>377</v>
      </c>
      <c r="H102" s="338"/>
      <c r="I102" s="297" t="s">
        <v>330</v>
      </c>
      <c r="J102" s="68" t="s">
        <v>8</v>
      </c>
    </row>
    <row r="103" spans="1:10" s="5" customFormat="1" ht="44.25" customHeight="1">
      <c r="A103" s="64">
        <v>3</v>
      </c>
      <c r="B103" s="108">
        <v>84</v>
      </c>
      <c r="C103" s="132" t="s">
        <v>272</v>
      </c>
      <c r="D103" s="113">
        <v>1958</v>
      </c>
      <c r="E103" s="67" t="s">
        <v>86</v>
      </c>
      <c r="F103" s="135"/>
      <c r="G103" s="337" t="s">
        <v>283</v>
      </c>
      <c r="H103" s="338"/>
      <c r="I103" s="297" t="s">
        <v>152</v>
      </c>
      <c r="J103" s="68" t="s">
        <v>97</v>
      </c>
    </row>
    <row r="104" spans="1:10" s="5" customFormat="1" ht="44.25" customHeight="1">
      <c r="A104" s="64">
        <v>4</v>
      </c>
      <c r="B104" s="108">
        <v>43</v>
      </c>
      <c r="C104" s="132" t="s">
        <v>150</v>
      </c>
      <c r="D104" s="113"/>
      <c r="E104" s="67" t="s">
        <v>77</v>
      </c>
      <c r="F104" s="135"/>
      <c r="G104" s="337" t="s">
        <v>287</v>
      </c>
      <c r="H104" s="338"/>
      <c r="I104" s="297" t="s">
        <v>306</v>
      </c>
      <c r="J104" s="68" t="s">
        <v>128</v>
      </c>
    </row>
    <row r="105" spans="1:10" s="5" customFormat="1" ht="44.25" customHeight="1">
      <c r="A105" s="64">
        <v>5</v>
      </c>
      <c r="B105" s="108">
        <v>41</v>
      </c>
      <c r="C105" s="132" t="s">
        <v>365</v>
      </c>
      <c r="D105" s="113"/>
      <c r="E105" s="67" t="s">
        <v>77</v>
      </c>
      <c r="F105" s="135"/>
      <c r="G105" s="337" t="s">
        <v>366</v>
      </c>
      <c r="H105" s="338"/>
      <c r="I105" s="297" t="s">
        <v>306</v>
      </c>
      <c r="J105" s="68" t="s">
        <v>128</v>
      </c>
    </row>
    <row r="106" spans="1:10" s="5" customFormat="1" ht="44.25" customHeight="1">
      <c r="A106" s="64">
        <v>6</v>
      </c>
      <c r="B106" s="108">
        <v>20</v>
      </c>
      <c r="C106" s="132" t="s">
        <v>376</v>
      </c>
      <c r="D106" s="113"/>
      <c r="E106" s="67"/>
      <c r="F106" s="135"/>
      <c r="G106" s="337" t="s">
        <v>395</v>
      </c>
      <c r="H106" s="338"/>
      <c r="I106" s="297" t="s">
        <v>305</v>
      </c>
      <c r="J106" s="68" t="s">
        <v>8</v>
      </c>
    </row>
    <row r="107" spans="1:10" s="5" customFormat="1" ht="44.25" customHeight="1">
      <c r="A107" s="64">
        <v>7</v>
      </c>
      <c r="B107" s="108">
        <v>14</v>
      </c>
      <c r="C107" s="132" t="s">
        <v>383</v>
      </c>
      <c r="D107" s="113">
        <v>1981</v>
      </c>
      <c r="E107" s="67" t="s">
        <v>82</v>
      </c>
      <c r="F107" s="135"/>
      <c r="G107" s="337" t="s">
        <v>389</v>
      </c>
      <c r="H107" s="338" t="s">
        <v>374</v>
      </c>
      <c r="I107" s="297" t="s">
        <v>305</v>
      </c>
      <c r="J107" s="68" t="s">
        <v>364</v>
      </c>
    </row>
    <row r="108" spans="1:10" s="5" customFormat="1" ht="44.25" customHeight="1">
      <c r="A108" s="64">
        <v>8</v>
      </c>
      <c r="B108" s="108">
        <v>19</v>
      </c>
      <c r="C108" s="132" t="s">
        <v>384</v>
      </c>
      <c r="D108" s="113"/>
      <c r="E108" s="67"/>
      <c r="F108" s="135"/>
      <c r="G108" s="337" t="s">
        <v>375</v>
      </c>
      <c r="H108" s="338"/>
      <c r="I108" s="297" t="s">
        <v>305</v>
      </c>
      <c r="J108" s="68" t="s">
        <v>376</v>
      </c>
    </row>
    <row r="109" spans="1:10" s="5" customFormat="1" ht="44.25" customHeight="1">
      <c r="A109" s="64">
        <v>9</v>
      </c>
      <c r="B109" s="108">
        <v>54</v>
      </c>
      <c r="C109" s="132" t="s">
        <v>387</v>
      </c>
      <c r="D109" s="113">
        <v>1979</v>
      </c>
      <c r="E109" s="67"/>
      <c r="F109" s="135"/>
      <c r="G109" s="337" t="s">
        <v>381</v>
      </c>
      <c r="H109" s="338"/>
      <c r="I109" s="297" t="s">
        <v>355</v>
      </c>
      <c r="J109" s="68" t="s">
        <v>8</v>
      </c>
    </row>
    <row r="110" spans="1:10" s="5" customFormat="1" ht="44.25" customHeight="1">
      <c r="A110" s="64">
        <v>10</v>
      </c>
      <c r="B110" s="108">
        <v>87</v>
      </c>
      <c r="C110" s="132" t="s">
        <v>196</v>
      </c>
      <c r="D110" s="113">
        <v>1987</v>
      </c>
      <c r="E110" s="67" t="s">
        <v>86</v>
      </c>
      <c r="F110" s="135"/>
      <c r="G110" s="337" t="s">
        <v>103</v>
      </c>
      <c r="H110" s="338" t="s">
        <v>104</v>
      </c>
      <c r="I110" s="297" t="s">
        <v>152</v>
      </c>
      <c r="J110" s="68" t="s">
        <v>153</v>
      </c>
    </row>
    <row r="111" spans="1:10" s="5" customFormat="1" ht="44.25" customHeight="1">
      <c r="A111" s="64">
        <v>11</v>
      </c>
      <c r="B111" s="108">
        <v>27</v>
      </c>
      <c r="C111" s="132" t="s">
        <v>386</v>
      </c>
      <c r="D111" s="113">
        <v>1992</v>
      </c>
      <c r="E111" s="67" t="s">
        <v>82</v>
      </c>
      <c r="F111" s="135"/>
      <c r="G111" s="337" t="s">
        <v>379</v>
      </c>
      <c r="H111" s="338"/>
      <c r="I111" s="297" t="s">
        <v>380</v>
      </c>
      <c r="J111" s="68" t="s">
        <v>8</v>
      </c>
    </row>
    <row r="112" spans="1:10" s="5" customFormat="1" ht="44.25" customHeight="1">
      <c r="A112" s="64">
        <v>12</v>
      </c>
      <c r="B112" s="108">
        <v>85</v>
      </c>
      <c r="C112" s="132" t="s">
        <v>388</v>
      </c>
      <c r="D112" s="113">
        <v>1958</v>
      </c>
      <c r="E112" s="67" t="s">
        <v>86</v>
      </c>
      <c r="F112" s="135"/>
      <c r="G112" s="337" t="s">
        <v>382</v>
      </c>
      <c r="H112" s="338"/>
      <c r="I112" s="297" t="s">
        <v>152</v>
      </c>
      <c r="J112" s="68" t="s">
        <v>97</v>
      </c>
    </row>
    <row r="113" spans="1:10" s="5" customFormat="1" ht="44.25" customHeight="1">
      <c r="A113" s="64">
        <v>13</v>
      </c>
      <c r="B113" s="108">
        <v>12</v>
      </c>
      <c r="C113" s="132" t="s">
        <v>362</v>
      </c>
      <c r="D113" s="113">
        <v>1981</v>
      </c>
      <c r="E113" s="67" t="s">
        <v>82</v>
      </c>
      <c r="F113" s="135"/>
      <c r="G113" s="337" t="s">
        <v>390</v>
      </c>
      <c r="H113" s="338" t="s">
        <v>363</v>
      </c>
      <c r="I113" s="297" t="s">
        <v>305</v>
      </c>
      <c r="J113" s="68" t="s">
        <v>364</v>
      </c>
    </row>
    <row r="114" spans="1:10" s="5" customFormat="1" ht="53.25" customHeight="1">
      <c r="A114" s="28"/>
      <c r="B114" s="26"/>
      <c r="C114" s="27"/>
      <c r="D114" s="28"/>
      <c r="E114" s="28"/>
      <c r="F114" s="29"/>
      <c r="G114" s="27"/>
      <c r="H114" s="30"/>
      <c r="I114" s="31"/>
      <c r="J114" s="32"/>
    </row>
    <row r="115" ht="25.5" customHeight="1"/>
    <row r="116" ht="25.5" customHeight="1"/>
    <row r="117" ht="25.5" customHeight="1"/>
    <row r="118" ht="25.5" customHeight="1"/>
    <row r="119" ht="25.5" customHeight="1"/>
  </sheetData>
  <sheetProtection/>
  <mergeCells count="83">
    <mergeCell ref="G46:H46"/>
    <mergeCell ref="I46:J46"/>
    <mergeCell ref="A60:H60"/>
    <mergeCell ref="I60:J60"/>
    <mergeCell ref="A43:H43"/>
    <mergeCell ref="I43:J43"/>
    <mergeCell ref="A44:H44"/>
    <mergeCell ref="I44:J44"/>
    <mergeCell ref="A45:B45"/>
    <mergeCell ref="D45:F45"/>
    <mergeCell ref="G45:H45"/>
    <mergeCell ref="I45:J45"/>
    <mergeCell ref="A100:B100"/>
    <mergeCell ref="D100:F100"/>
    <mergeCell ref="G100:H100"/>
    <mergeCell ref="I100:J100"/>
    <mergeCell ref="A46:B46"/>
    <mergeCell ref="D46:F46"/>
    <mergeCell ref="A98:H98"/>
    <mergeCell ref="I98:J98"/>
    <mergeCell ref="A99:B99"/>
    <mergeCell ref="D99:F99"/>
    <mergeCell ref="G99:H99"/>
    <mergeCell ref="I99:J99"/>
    <mergeCell ref="A78:B78"/>
    <mergeCell ref="D78:F78"/>
    <mergeCell ref="G78:H78"/>
    <mergeCell ref="I78:J78"/>
    <mergeCell ref="A97:H97"/>
    <mergeCell ref="I97:J97"/>
    <mergeCell ref="A76:H76"/>
    <mergeCell ref="I76:J76"/>
    <mergeCell ref="A77:B77"/>
    <mergeCell ref="D77:F77"/>
    <mergeCell ref="G77:H77"/>
    <mergeCell ref="I77:J77"/>
    <mergeCell ref="A63:B63"/>
    <mergeCell ref="D63:F63"/>
    <mergeCell ref="G63:H63"/>
    <mergeCell ref="I63:J63"/>
    <mergeCell ref="A61:H61"/>
    <mergeCell ref="I61:J61"/>
    <mergeCell ref="A62:B62"/>
    <mergeCell ref="D62:F62"/>
    <mergeCell ref="G62:H62"/>
    <mergeCell ref="I62:J62"/>
    <mergeCell ref="A28:B28"/>
    <mergeCell ref="D28:F28"/>
    <mergeCell ref="G28:H28"/>
    <mergeCell ref="I28:J28"/>
    <mergeCell ref="A29:B29"/>
    <mergeCell ref="D29:F29"/>
    <mergeCell ref="G29:H29"/>
    <mergeCell ref="I29:J29"/>
    <mergeCell ref="A11:B11"/>
    <mergeCell ref="D11:F11"/>
    <mergeCell ref="G11:H11"/>
    <mergeCell ref="I11:J11"/>
    <mergeCell ref="A27:H27"/>
    <mergeCell ref="I27:J27"/>
    <mergeCell ref="A9:H9"/>
    <mergeCell ref="I9:J9"/>
    <mergeCell ref="A10:B10"/>
    <mergeCell ref="D10:F10"/>
    <mergeCell ref="G10:H10"/>
    <mergeCell ref="I10:J10"/>
    <mergeCell ref="F6:F7"/>
    <mergeCell ref="G6:G7"/>
    <mergeCell ref="H6:H7"/>
    <mergeCell ref="I6:I7"/>
    <mergeCell ref="J6:J7"/>
    <mergeCell ref="A8:H8"/>
    <mergeCell ref="I8:J8"/>
    <mergeCell ref="A1:J1"/>
    <mergeCell ref="A2:J2"/>
    <mergeCell ref="A3:J3"/>
    <mergeCell ref="A4:J4"/>
    <mergeCell ref="A5:J5"/>
    <mergeCell ref="A6:A7"/>
    <mergeCell ref="B6:B7"/>
    <mergeCell ref="C6:C7"/>
    <mergeCell ref="D6:D7"/>
    <mergeCell ref="E6:E7"/>
  </mergeCells>
  <printOptions horizontalCentered="1"/>
  <pageMargins left="0" right="0" top="0" bottom="0" header="0" footer="0"/>
  <pageSetup horizontalDpi="600" verticalDpi="600" orientation="portrait" paperSize="9" scale="44" r:id="rId2"/>
  <rowBreaks count="2" manualBreakCount="2">
    <brk id="42" max="9" man="1"/>
    <brk id="75" max="9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R32"/>
  <sheetViews>
    <sheetView view="pageBreakPreview" zoomScale="41" zoomScaleNormal="61" zoomScaleSheetLayoutView="41" zoomScalePageLayoutView="0" workbookViewId="0" topLeftCell="A10">
      <selection activeCell="I21" sqref="I21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6" width="14.57421875" style="1" customWidth="1"/>
    <col min="7" max="7" width="41.8515625" style="1" customWidth="1"/>
    <col min="8" max="8" width="48.7109375" style="1" customWidth="1"/>
    <col min="9" max="9" width="46.00390625" style="1" customWidth="1"/>
    <col min="10" max="10" width="41.710937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6" width="14.8515625" style="1" customWidth="1"/>
    <col min="17" max="18" width="15.28125" style="1" customWidth="1"/>
    <col min="19" max="16384" width="9.140625" style="1" customWidth="1"/>
  </cols>
  <sheetData>
    <row r="1" spans="1:16" s="3" customFormat="1" ht="46.5" customHeight="1">
      <c r="A1" s="707" t="s">
        <v>164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708"/>
      <c r="M1" s="709"/>
      <c r="N1" s="709"/>
      <c r="O1" s="709"/>
      <c r="P1" s="709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478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35.25" customHeight="1" thickBot="1">
      <c r="A7" s="606" t="s">
        <v>76</v>
      </c>
      <c r="B7" s="655"/>
      <c r="C7" s="48" t="s">
        <v>37</v>
      </c>
      <c r="D7" s="755" t="s">
        <v>60</v>
      </c>
      <c r="E7" s="756"/>
      <c r="F7" s="757"/>
      <c r="G7" s="776"/>
      <c r="H7" s="721"/>
      <c r="I7" s="722"/>
      <c r="J7" s="875" t="s">
        <v>481</v>
      </c>
      <c r="K7" s="876"/>
      <c r="L7" s="876"/>
      <c r="M7" s="876"/>
      <c r="N7" s="876"/>
      <c r="O7" s="876"/>
      <c r="P7" s="877"/>
    </row>
    <row r="8" spans="1:16" s="4" customFormat="1" ht="33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29" t="s">
        <v>19</v>
      </c>
      <c r="K8" s="737" t="s">
        <v>11</v>
      </c>
      <c r="L8" s="760"/>
      <c r="M8" s="761"/>
      <c r="N8" s="761"/>
      <c r="O8" s="746" t="s">
        <v>51</v>
      </c>
      <c r="P8" s="746" t="s">
        <v>52</v>
      </c>
    </row>
    <row r="9" spans="1:16" s="4" customFormat="1" ht="33" customHeight="1">
      <c r="A9" s="764"/>
      <c r="B9" s="750"/>
      <c r="C9" s="753"/>
      <c r="D9" s="754"/>
      <c r="E9" s="765"/>
      <c r="F9" s="749"/>
      <c r="G9" s="749"/>
      <c r="H9" s="767"/>
      <c r="I9" s="769"/>
      <c r="J9" s="759"/>
      <c r="K9" s="762" t="s">
        <v>21</v>
      </c>
      <c r="L9" s="763"/>
      <c r="M9" s="751" t="s">
        <v>22</v>
      </c>
      <c r="N9" s="752"/>
      <c r="O9" s="747"/>
      <c r="P9" s="747"/>
    </row>
    <row r="10" spans="1:18" s="5" customFormat="1" ht="66.75" customHeight="1" thickBot="1">
      <c r="A10" s="732"/>
      <c r="B10" s="734"/>
      <c r="C10" s="697"/>
      <c r="D10" s="699"/>
      <c r="E10" s="701"/>
      <c r="F10" s="703"/>
      <c r="G10" s="703"/>
      <c r="H10" s="768"/>
      <c r="I10" s="728"/>
      <c r="J10" s="730"/>
      <c r="K10" s="24" t="s">
        <v>12</v>
      </c>
      <c r="L10" s="17" t="s">
        <v>13</v>
      </c>
      <c r="M10" s="24" t="s">
        <v>12</v>
      </c>
      <c r="N10" s="35" t="s">
        <v>13</v>
      </c>
      <c r="O10" s="748"/>
      <c r="P10" s="748"/>
      <c r="Q10" s="61">
        <v>52</v>
      </c>
      <c r="R10" s="61">
        <v>43</v>
      </c>
    </row>
    <row r="11" spans="1:18" s="5" customFormat="1" ht="134.25" customHeight="1" hidden="1">
      <c r="A11" s="36"/>
      <c r="B11" s="138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(L29-$Q$10)/4</f>
        <v>-13</v>
      </c>
      <c r="R11" s="15">
        <f>(N29-$R$10)/4</f>
        <v>-10.75</v>
      </c>
    </row>
    <row r="12" spans="1:18" s="5" customFormat="1" ht="41.25" customHeight="1" thickBot="1">
      <c r="A12" s="770" t="s">
        <v>290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2"/>
      <c r="Q12" s="25"/>
      <c r="R12" s="15"/>
    </row>
    <row r="13" spans="1:18" s="5" customFormat="1" ht="68.25" customHeight="1">
      <c r="A13" s="75">
        <v>1</v>
      </c>
      <c r="B13" s="104">
        <v>2</v>
      </c>
      <c r="C13" s="283" t="s">
        <v>483</v>
      </c>
      <c r="D13" s="119">
        <v>1976</v>
      </c>
      <c r="E13" s="76" t="s">
        <v>81</v>
      </c>
      <c r="F13" s="140"/>
      <c r="G13" s="472" t="s">
        <v>316</v>
      </c>
      <c r="H13" s="584" t="s">
        <v>317</v>
      </c>
      <c r="I13" s="88" t="s">
        <v>318</v>
      </c>
      <c r="J13" s="246" t="s">
        <v>97</v>
      </c>
      <c r="K13" s="229">
        <v>0</v>
      </c>
      <c r="L13" s="230">
        <v>49.62</v>
      </c>
      <c r="M13" s="231">
        <v>0</v>
      </c>
      <c r="N13" s="232">
        <v>42.87</v>
      </c>
      <c r="O13" s="93">
        <v>0</v>
      </c>
      <c r="P13" s="156"/>
      <c r="Q13" s="25">
        <f aca="true" t="shared" si="0" ref="Q13:Q19">(L13-$Q$10)/4</f>
        <v>-0.5950000000000006</v>
      </c>
      <c r="R13" s="15">
        <f aca="true" t="shared" si="1" ref="R13:R19">(N13-$R$10)/4</f>
        <v>-0.03250000000000064</v>
      </c>
    </row>
    <row r="14" spans="1:18" s="5" customFormat="1" ht="68.25" customHeight="1">
      <c r="A14" s="99">
        <v>2</v>
      </c>
      <c r="B14" s="106">
        <v>7</v>
      </c>
      <c r="C14" s="101" t="s">
        <v>275</v>
      </c>
      <c r="D14" s="124">
        <v>1982</v>
      </c>
      <c r="E14" s="100" t="s">
        <v>81</v>
      </c>
      <c r="F14" s="130"/>
      <c r="G14" s="545" t="s">
        <v>249</v>
      </c>
      <c r="H14" s="598"/>
      <c r="I14" s="577" t="s">
        <v>297</v>
      </c>
      <c r="J14" s="330" t="s">
        <v>8</v>
      </c>
      <c r="K14" s="241">
        <v>0</v>
      </c>
      <c r="L14" s="242">
        <v>48.69</v>
      </c>
      <c r="M14" s="243">
        <v>4</v>
      </c>
      <c r="N14" s="244">
        <v>37.71</v>
      </c>
      <c r="O14" s="92">
        <v>4</v>
      </c>
      <c r="P14" s="158"/>
      <c r="Q14" s="25">
        <f t="shared" si="0"/>
        <v>-0.8275000000000006</v>
      </c>
      <c r="R14" s="15">
        <f t="shared" si="1"/>
        <v>-1.3224999999999998</v>
      </c>
    </row>
    <row r="15" spans="1:18" s="5" customFormat="1" ht="68.25" customHeight="1">
      <c r="A15" s="77">
        <v>3</v>
      </c>
      <c r="B15" s="102">
        <v>59</v>
      </c>
      <c r="C15" s="55" t="s">
        <v>134</v>
      </c>
      <c r="D15" s="120">
        <v>1967</v>
      </c>
      <c r="E15" s="78" t="s">
        <v>82</v>
      </c>
      <c r="F15" s="128"/>
      <c r="G15" s="473" t="s">
        <v>135</v>
      </c>
      <c r="H15" s="294"/>
      <c r="I15" s="63" t="s">
        <v>131</v>
      </c>
      <c r="J15" s="247" t="s">
        <v>8</v>
      </c>
      <c r="K15" s="233">
        <v>4</v>
      </c>
      <c r="L15" s="234">
        <v>46.56</v>
      </c>
      <c r="M15" s="235">
        <v>0</v>
      </c>
      <c r="N15" s="236">
        <v>38.41</v>
      </c>
      <c r="O15" s="91">
        <v>4</v>
      </c>
      <c r="P15" s="157"/>
      <c r="Q15" s="25">
        <f t="shared" si="0"/>
        <v>-1.3599999999999994</v>
      </c>
      <c r="R15" s="15">
        <f t="shared" si="1"/>
        <v>-1.1475000000000009</v>
      </c>
    </row>
    <row r="16" spans="1:18" s="5" customFormat="1" ht="68.25" customHeight="1">
      <c r="A16" s="99">
        <v>4</v>
      </c>
      <c r="B16" s="102">
        <v>30</v>
      </c>
      <c r="C16" s="55" t="s">
        <v>422</v>
      </c>
      <c r="D16" s="120">
        <v>1979</v>
      </c>
      <c r="E16" s="78" t="s">
        <v>81</v>
      </c>
      <c r="F16" s="128"/>
      <c r="G16" s="473" t="s">
        <v>304</v>
      </c>
      <c r="H16" s="294"/>
      <c r="I16" s="63" t="s">
        <v>302</v>
      </c>
      <c r="J16" s="247" t="s">
        <v>300</v>
      </c>
      <c r="K16" s="241">
        <v>0</v>
      </c>
      <c r="L16" s="242">
        <v>49.58</v>
      </c>
      <c r="M16" s="243">
        <v>4</v>
      </c>
      <c r="N16" s="244">
        <v>41.97</v>
      </c>
      <c r="O16" s="92">
        <v>4</v>
      </c>
      <c r="P16" s="158"/>
      <c r="Q16" s="25">
        <f t="shared" si="0"/>
        <v>-0.6050000000000004</v>
      </c>
      <c r="R16" s="15">
        <f t="shared" si="1"/>
        <v>-0.2575000000000003</v>
      </c>
    </row>
    <row r="17" spans="1:18" s="5" customFormat="1" ht="77.25" customHeight="1">
      <c r="A17" s="77">
        <v>5</v>
      </c>
      <c r="B17" s="102">
        <v>6</v>
      </c>
      <c r="C17" s="55" t="s">
        <v>275</v>
      </c>
      <c r="D17" s="120">
        <v>1982</v>
      </c>
      <c r="E17" s="78" t="s">
        <v>81</v>
      </c>
      <c r="F17" s="128"/>
      <c r="G17" s="473" t="s">
        <v>437</v>
      </c>
      <c r="H17" s="294"/>
      <c r="I17" s="347" t="s">
        <v>297</v>
      </c>
      <c r="J17" s="247" t="s">
        <v>8</v>
      </c>
      <c r="K17" s="233">
        <v>2</v>
      </c>
      <c r="L17" s="234">
        <v>59.34</v>
      </c>
      <c r="M17" s="235">
        <v>3</v>
      </c>
      <c r="N17" s="236">
        <v>54.19</v>
      </c>
      <c r="O17" s="91">
        <v>5</v>
      </c>
      <c r="P17" s="157"/>
      <c r="Q17" s="25">
        <f t="shared" si="0"/>
        <v>1.8350000000000009</v>
      </c>
      <c r="R17" s="15">
        <f t="shared" si="1"/>
        <v>2.7974999999999994</v>
      </c>
    </row>
    <row r="18" spans="1:18" s="5" customFormat="1" ht="68.25" customHeight="1">
      <c r="A18" s="99">
        <v>6</v>
      </c>
      <c r="B18" s="102">
        <v>9</v>
      </c>
      <c r="C18" s="55" t="s">
        <v>282</v>
      </c>
      <c r="D18" s="120">
        <v>1989</v>
      </c>
      <c r="E18" s="78" t="s">
        <v>77</v>
      </c>
      <c r="F18" s="128"/>
      <c r="G18" s="473" t="s">
        <v>298</v>
      </c>
      <c r="H18" s="294" t="s">
        <v>299</v>
      </c>
      <c r="I18" s="347" t="s">
        <v>297</v>
      </c>
      <c r="J18" s="247" t="s">
        <v>248</v>
      </c>
      <c r="K18" s="233">
        <v>4</v>
      </c>
      <c r="L18" s="234">
        <v>50.05</v>
      </c>
      <c r="M18" s="235">
        <v>4</v>
      </c>
      <c r="N18" s="236">
        <v>36.11</v>
      </c>
      <c r="O18" s="91">
        <v>8</v>
      </c>
      <c r="P18" s="157"/>
      <c r="Q18" s="25">
        <f t="shared" si="0"/>
        <v>-0.4875000000000007</v>
      </c>
      <c r="R18" s="15">
        <f t="shared" si="1"/>
        <v>-1.7225000000000001</v>
      </c>
    </row>
    <row r="19" spans="1:18" s="5" customFormat="1" ht="68.25" customHeight="1" thickBot="1">
      <c r="A19" s="77">
        <v>7</v>
      </c>
      <c r="B19" s="102">
        <v>29</v>
      </c>
      <c r="C19" s="55" t="s">
        <v>421</v>
      </c>
      <c r="D19" s="120">
        <v>1980</v>
      </c>
      <c r="E19" s="78" t="s">
        <v>81</v>
      </c>
      <c r="F19" s="128"/>
      <c r="G19" s="473" t="s">
        <v>301</v>
      </c>
      <c r="H19" s="294"/>
      <c r="I19" s="63" t="s">
        <v>302</v>
      </c>
      <c r="J19" s="247" t="s">
        <v>303</v>
      </c>
      <c r="K19" s="233">
        <v>0</v>
      </c>
      <c r="L19" s="234">
        <v>50.11</v>
      </c>
      <c r="M19" s="235">
        <v>11</v>
      </c>
      <c r="N19" s="236">
        <v>52.89</v>
      </c>
      <c r="O19" s="91">
        <v>11</v>
      </c>
      <c r="P19" s="157"/>
      <c r="Q19" s="25">
        <f t="shared" si="0"/>
        <v>-0.47250000000000014</v>
      </c>
      <c r="R19" s="15">
        <f t="shared" si="1"/>
        <v>2.4725</v>
      </c>
    </row>
    <row r="20" spans="1:18" s="5" customFormat="1" ht="41.25" customHeight="1" thickBot="1">
      <c r="A20" s="781" t="s">
        <v>240</v>
      </c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3"/>
      <c r="Q20" s="25"/>
      <c r="R20" s="15"/>
    </row>
    <row r="21" spans="1:18" s="5" customFormat="1" ht="77.25" customHeight="1">
      <c r="A21" s="77">
        <v>1</v>
      </c>
      <c r="B21" s="102">
        <v>34</v>
      </c>
      <c r="C21" s="55" t="s">
        <v>252</v>
      </c>
      <c r="D21" s="120">
        <v>1984</v>
      </c>
      <c r="E21" s="78" t="s">
        <v>82</v>
      </c>
      <c r="F21" s="128"/>
      <c r="G21" s="473" t="s">
        <v>256</v>
      </c>
      <c r="H21" s="294"/>
      <c r="I21" s="63" t="s">
        <v>331</v>
      </c>
      <c r="J21" s="247" t="s">
        <v>255</v>
      </c>
      <c r="K21" s="233">
        <v>1</v>
      </c>
      <c r="L21" s="234">
        <v>52.04</v>
      </c>
      <c r="M21" s="235">
        <v>0</v>
      </c>
      <c r="N21" s="236">
        <v>39.19</v>
      </c>
      <c r="O21" s="91">
        <v>1</v>
      </c>
      <c r="P21" s="157"/>
      <c r="Q21" s="25">
        <f>(L21-$Q$10)/4</f>
        <v>0.009999999999999787</v>
      </c>
      <c r="R21" s="15">
        <f>(N21-$R$10)/4</f>
        <v>-0.9525000000000006</v>
      </c>
    </row>
    <row r="22" spans="1:18" s="5" customFormat="1" ht="68.25" customHeight="1">
      <c r="A22" s="77">
        <v>2</v>
      </c>
      <c r="B22" s="102">
        <v>100</v>
      </c>
      <c r="C22" s="55" t="s">
        <v>451</v>
      </c>
      <c r="D22" s="120"/>
      <c r="E22" s="78" t="s">
        <v>7</v>
      </c>
      <c r="F22" s="128"/>
      <c r="G22" s="473" t="s">
        <v>295</v>
      </c>
      <c r="H22" s="294"/>
      <c r="I22" s="63" t="s">
        <v>78</v>
      </c>
      <c r="J22" s="247" t="s">
        <v>8</v>
      </c>
      <c r="K22" s="233">
        <v>1</v>
      </c>
      <c r="L22" s="234">
        <v>55.99</v>
      </c>
      <c r="M22" s="235">
        <v>6</v>
      </c>
      <c r="N22" s="236">
        <v>48.21</v>
      </c>
      <c r="O22" s="91">
        <v>7</v>
      </c>
      <c r="P22" s="157"/>
      <c r="Q22" s="25">
        <f>(L22-$Q$10)/4</f>
        <v>0.9975000000000005</v>
      </c>
      <c r="R22" s="15">
        <f>(N22-$R$10)/4</f>
        <v>1.3025000000000002</v>
      </c>
    </row>
    <row r="23" spans="1:18" s="5" customFormat="1" ht="77.25" customHeight="1" thickBot="1">
      <c r="A23" s="527">
        <v>3</v>
      </c>
      <c r="B23" s="528">
        <v>92</v>
      </c>
      <c r="C23" s="529" t="s">
        <v>482</v>
      </c>
      <c r="D23" s="542"/>
      <c r="E23" s="543"/>
      <c r="F23" s="530"/>
      <c r="G23" s="595" t="s">
        <v>418</v>
      </c>
      <c r="H23" s="596"/>
      <c r="I23" s="597" t="s">
        <v>83</v>
      </c>
      <c r="J23" s="531" t="s">
        <v>8</v>
      </c>
      <c r="K23" s="532">
        <v>2</v>
      </c>
      <c r="L23" s="533">
        <v>57.72</v>
      </c>
      <c r="M23" s="534">
        <v>12</v>
      </c>
      <c r="N23" s="535">
        <v>73.89</v>
      </c>
      <c r="O23" s="544">
        <v>14</v>
      </c>
      <c r="P23" s="536"/>
      <c r="Q23" s="25">
        <f>(L23-$Q$10)/4</f>
        <v>1.4299999999999997</v>
      </c>
      <c r="R23" s="15">
        <f>(N23-$R$10)/4</f>
        <v>7.7225</v>
      </c>
    </row>
    <row r="24" spans="1:18" s="5" customFormat="1" ht="41.25" customHeight="1" thickBot="1">
      <c r="A24" s="781" t="s">
        <v>94</v>
      </c>
      <c r="B24" s="782"/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3"/>
      <c r="Q24" s="25"/>
      <c r="R24" s="15"/>
    </row>
    <row r="25" spans="1:18" s="5" customFormat="1" ht="68.25" customHeight="1">
      <c r="A25" s="75">
        <v>1</v>
      </c>
      <c r="B25" s="104">
        <v>60</v>
      </c>
      <c r="C25" s="283" t="s">
        <v>277</v>
      </c>
      <c r="D25" s="119">
        <v>2001</v>
      </c>
      <c r="E25" s="76" t="s">
        <v>77</v>
      </c>
      <c r="F25" s="140"/>
      <c r="G25" s="472" t="s">
        <v>130</v>
      </c>
      <c r="H25" s="584"/>
      <c r="I25" s="88" t="s">
        <v>131</v>
      </c>
      <c r="J25" s="246" t="s">
        <v>132</v>
      </c>
      <c r="K25" s="229">
        <v>4</v>
      </c>
      <c r="L25" s="230">
        <v>45.71</v>
      </c>
      <c r="M25" s="231">
        <v>4</v>
      </c>
      <c r="N25" s="232">
        <v>42.56</v>
      </c>
      <c r="O25" s="93">
        <v>8</v>
      </c>
      <c r="P25" s="156"/>
      <c r="Q25" s="25">
        <f>(L25-$Q$10)/4</f>
        <v>-1.5724999999999998</v>
      </c>
      <c r="R25" s="15">
        <f>(N25-$R$10)/4</f>
        <v>-0.10999999999999943</v>
      </c>
    </row>
    <row r="26" spans="1:18" s="5" customFormat="1" ht="68.25" customHeight="1">
      <c r="A26" s="77">
        <v>2</v>
      </c>
      <c r="B26" s="102">
        <v>64</v>
      </c>
      <c r="C26" s="55" t="s">
        <v>276</v>
      </c>
      <c r="D26" s="120">
        <v>2001</v>
      </c>
      <c r="E26" s="78" t="s">
        <v>80</v>
      </c>
      <c r="F26" s="128"/>
      <c r="G26" s="473" t="s">
        <v>133</v>
      </c>
      <c r="H26" s="294"/>
      <c r="I26" s="63" t="s">
        <v>131</v>
      </c>
      <c r="J26" s="247" t="s">
        <v>132</v>
      </c>
      <c r="K26" s="233">
        <v>5</v>
      </c>
      <c r="L26" s="234">
        <v>52.66</v>
      </c>
      <c r="M26" s="873" t="s">
        <v>95</v>
      </c>
      <c r="N26" s="774"/>
      <c r="O26" s="775"/>
      <c r="P26" s="157"/>
      <c r="Q26" s="25">
        <f>(L26-$Q$10)/4</f>
        <v>0.16499999999999915</v>
      </c>
      <c r="R26" s="15">
        <f>(N26-$R$10)/4</f>
        <v>-10.75</v>
      </c>
    </row>
    <row r="27" spans="1:18" s="5" customFormat="1" ht="68.25" customHeight="1">
      <c r="A27" s="99"/>
      <c r="B27" s="106">
        <v>65</v>
      </c>
      <c r="C27" s="101" t="s">
        <v>278</v>
      </c>
      <c r="D27" s="124">
        <v>2002</v>
      </c>
      <c r="E27" s="100" t="s">
        <v>80</v>
      </c>
      <c r="F27" s="130"/>
      <c r="G27" s="545" t="s">
        <v>295</v>
      </c>
      <c r="H27" s="598"/>
      <c r="I27" s="62" t="s">
        <v>131</v>
      </c>
      <c r="J27" s="330" t="s">
        <v>132</v>
      </c>
      <c r="K27" s="872" t="s">
        <v>95</v>
      </c>
      <c r="L27" s="860"/>
      <c r="M27" s="860"/>
      <c r="N27" s="860"/>
      <c r="O27" s="860"/>
      <c r="P27" s="861"/>
      <c r="Q27" s="25">
        <f>(L27-$Q$10)/4</f>
        <v>-13</v>
      </c>
      <c r="R27" s="15">
        <f>(N27-$R$10)/4</f>
        <v>-10.75</v>
      </c>
    </row>
    <row r="28" spans="1:18" s="5" customFormat="1" ht="68.25" customHeight="1" thickBot="1">
      <c r="A28" s="79"/>
      <c r="B28" s="103">
        <v>44</v>
      </c>
      <c r="C28" s="56" t="s">
        <v>203</v>
      </c>
      <c r="D28" s="121">
        <v>2001</v>
      </c>
      <c r="E28" s="80" t="s">
        <v>84</v>
      </c>
      <c r="F28" s="170"/>
      <c r="G28" s="474" t="s">
        <v>127</v>
      </c>
      <c r="H28" s="585"/>
      <c r="I28" s="89" t="s">
        <v>306</v>
      </c>
      <c r="J28" s="81" t="s">
        <v>128</v>
      </c>
      <c r="K28" s="874" t="s">
        <v>96</v>
      </c>
      <c r="L28" s="632"/>
      <c r="M28" s="632"/>
      <c r="N28" s="632"/>
      <c r="O28" s="632"/>
      <c r="P28" s="610"/>
      <c r="Q28" s="25">
        <f>(L28-$Q$10)/4</f>
        <v>-13</v>
      </c>
      <c r="R28" s="15">
        <f>(N28-$R$10)/4</f>
        <v>-10.75</v>
      </c>
    </row>
    <row r="29" spans="1:13" s="4" customFormat="1" ht="10.5" customHeight="1">
      <c r="A29" s="7"/>
      <c r="B29" s="8"/>
      <c r="C29" s="9"/>
      <c r="D29" s="10"/>
      <c r="E29" s="10"/>
      <c r="F29" s="10"/>
      <c r="G29" s="11"/>
      <c r="H29" s="11"/>
      <c r="I29" s="11"/>
      <c r="J29" s="12"/>
      <c r="K29" s="13"/>
      <c r="L29" s="13"/>
      <c r="M29" s="13"/>
    </row>
    <row r="30" spans="1:13" s="3" customFormat="1" ht="23.25" customHeight="1">
      <c r="A30" s="14"/>
      <c r="B30" s="14"/>
      <c r="C30" s="6"/>
      <c r="E30" s="22"/>
      <c r="F30" s="22"/>
      <c r="G30" s="18" t="s">
        <v>15</v>
      </c>
      <c r="H30" s="16"/>
      <c r="I30" s="20"/>
      <c r="J30" s="18" t="s">
        <v>294</v>
      </c>
      <c r="L30" s="14"/>
      <c r="M30" s="14"/>
    </row>
    <row r="31" spans="1:13" s="3" customFormat="1" ht="9.75" customHeight="1">
      <c r="A31" s="14"/>
      <c r="B31" s="14"/>
      <c r="C31" s="6"/>
      <c r="E31" s="16"/>
      <c r="F31" s="16"/>
      <c r="G31" s="16"/>
      <c r="H31" s="16"/>
      <c r="I31" s="20"/>
      <c r="J31" s="21"/>
      <c r="L31" s="14"/>
      <c r="M31" s="14"/>
    </row>
    <row r="32" spans="1:13" s="3" customFormat="1" ht="30" customHeight="1">
      <c r="A32" s="14"/>
      <c r="B32" s="14"/>
      <c r="C32" s="6"/>
      <c r="E32" s="22"/>
      <c r="F32" s="22"/>
      <c r="G32" s="18" t="s">
        <v>2</v>
      </c>
      <c r="H32" s="16"/>
      <c r="I32" s="20"/>
      <c r="J32" s="18" t="s">
        <v>20</v>
      </c>
      <c r="L32" s="14"/>
      <c r="M32" s="14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/>
  <mergeCells count="34">
    <mergeCell ref="A6:B6"/>
    <mergeCell ref="D6:G6"/>
    <mergeCell ref="B8:B10"/>
    <mergeCell ref="C8:C10"/>
    <mergeCell ref="J6:P6"/>
    <mergeCell ref="E8:E10"/>
    <mergeCell ref="F8:F10"/>
    <mergeCell ref="A7:B7"/>
    <mergeCell ref="D7:G7"/>
    <mergeCell ref="H7:I7"/>
    <mergeCell ref="A1:P1"/>
    <mergeCell ref="A2:P2"/>
    <mergeCell ref="A3:P3"/>
    <mergeCell ref="A4:P4"/>
    <mergeCell ref="A5:P5"/>
    <mergeCell ref="K9:L9"/>
    <mergeCell ref="M9:N9"/>
    <mergeCell ref="H6:I6"/>
    <mergeCell ref="K8:N8"/>
    <mergeCell ref="O8:O10"/>
    <mergeCell ref="K28:P28"/>
    <mergeCell ref="J7:P7"/>
    <mergeCell ref="A8:A10"/>
    <mergeCell ref="G8:G10"/>
    <mergeCell ref="H8:H10"/>
    <mergeCell ref="I8:I10"/>
    <mergeCell ref="J8:J10"/>
    <mergeCell ref="D8:D10"/>
    <mergeCell ref="P8:P10"/>
    <mergeCell ref="A12:P12"/>
    <mergeCell ref="A20:P20"/>
    <mergeCell ref="A24:P24"/>
    <mergeCell ref="K27:P27"/>
    <mergeCell ref="M26:O26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R32"/>
  <sheetViews>
    <sheetView view="pageBreakPreview" zoomScale="41" zoomScaleNormal="61" zoomScaleSheetLayoutView="41" zoomScalePageLayoutView="0" workbookViewId="0" topLeftCell="A12">
      <selection activeCell="H23" sqref="H23"/>
    </sheetView>
  </sheetViews>
  <sheetFormatPr defaultColWidth="9.140625" defaultRowHeight="12.75"/>
  <cols>
    <col min="1" max="1" width="13.0039062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39.7109375" style="1" customWidth="1"/>
    <col min="8" max="8" width="44.140625" style="1" customWidth="1"/>
    <col min="9" max="9" width="51.28125" style="1" customWidth="1"/>
    <col min="10" max="10" width="43.140625" style="1" customWidth="1"/>
    <col min="11" max="11" width="16.57421875" style="1" customWidth="1"/>
    <col min="12" max="12" width="24.140625" style="1" customWidth="1"/>
    <col min="13" max="13" width="15.140625" style="1" customWidth="1"/>
    <col min="14" max="14" width="19.7109375" style="1" customWidth="1"/>
    <col min="15" max="15" width="13.140625" style="1" customWidth="1"/>
    <col min="16" max="16" width="16.57421875" style="1" customWidth="1"/>
    <col min="17" max="18" width="15.28125" style="1" customWidth="1"/>
    <col min="19" max="16384" width="9.140625" style="1" customWidth="1"/>
  </cols>
  <sheetData>
    <row r="1" spans="1:16" s="3" customFormat="1" ht="75.75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9"/>
      <c r="L1" s="739"/>
      <c r="M1" s="740"/>
      <c r="N1" s="740"/>
      <c r="O1" s="740"/>
      <c r="P1" s="740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478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854"/>
      <c r="C6" s="47" t="s">
        <v>28</v>
      </c>
      <c r="D6" s="712" t="s">
        <v>29</v>
      </c>
      <c r="E6" s="713"/>
      <c r="F6" s="714"/>
      <c r="G6" s="718"/>
      <c r="H6" s="784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53.25" customHeight="1" thickBot="1">
      <c r="A7" s="690" t="s">
        <v>219</v>
      </c>
      <c r="B7" s="809"/>
      <c r="C7" s="48" t="s">
        <v>40</v>
      </c>
      <c r="D7" s="755" t="s">
        <v>220</v>
      </c>
      <c r="E7" s="756"/>
      <c r="F7" s="757"/>
      <c r="G7" s="758"/>
      <c r="H7" s="880"/>
      <c r="I7" s="856"/>
      <c r="J7" s="826" t="s">
        <v>484</v>
      </c>
      <c r="K7" s="828"/>
      <c r="L7" s="828"/>
      <c r="M7" s="828"/>
      <c r="N7" s="828"/>
      <c r="O7" s="828"/>
      <c r="P7" s="829"/>
    </row>
    <row r="8" spans="1:16" s="4" customFormat="1" ht="33" customHeight="1" thickBo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33" t="s">
        <v>3</v>
      </c>
      <c r="H8" s="786" t="s">
        <v>16</v>
      </c>
      <c r="I8" s="727" t="s">
        <v>17</v>
      </c>
      <c r="J8" s="729" t="s">
        <v>19</v>
      </c>
      <c r="K8" s="737" t="s">
        <v>11</v>
      </c>
      <c r="L8" s="760"/>
      <c r="M8" s="761"/>
      <c r="N8" s="777"/>
      <c r="O8" s="849"/>
      <c r="P8" s="849" t="s">
        <v>52</v>
      </c>
    </row>
    <row r="9" spans="1:16" s="4" customFormat="1" ht="33" customHeight="1">
      <c r="A9" s="764"/>
      <c r="B9" s="749"/>
      <c r="C9" s="753"/>
      <c r="D9" s="754"/>
      <c r="E9" s="765"/>
      <c r="F9" s="749"/>
      <c r="G9" s="750"/>
      <c r="H9" s="787"/>
      <c r="I9" s="769"/>
      <c r="J9" s="759"/>
      <c r="K9" s="762" t="s">
        <v>98</v>
      </c>
      <c r="L9" s="763"/>
      <c r="M9" s="852" t="s">
        <v>99</v>
      </c>
      <c r="N9" s="853"/>
      <c r="O9" s="850"/>
      <c r="P9" s="850"/>
    </row>
    <row r="10" spans="1:18" s="5" customFormat="1" ht="66.75" customHeight="1" thickBot="1">
      <c r="A10" s="732"/>
      <c r="B10" s="703"/>
      <c r="C10" s="697"/>
      <c r="D10" s="699"/>
      <c r="E10" s="701"/>
      <c r="F10" s="703"/>
      <c r="G10" s="734"/>
      <c r="H10" s="788"/>
      <c r="I10" s="728"/>
      <c r="J10" s="730"/>
      <c r="K10" s="24" t="s">
        <v>12</v>
      </c>
      <c r="L10" s="17" t="s">
        <v>13</v>
      </c>
      <c r="M10" s="24" t="s">
        <v>12</v>
      </c>
      <c r="N10" s="35" t="s">
        <v>13</v>
      </c>
      <c r="O10" s="851"/>
      <c r="P10" s="851"/>
      <c r="Q10" s="61">
        <v>98</v>
      </c>
      <c r="R10" s="61">
        <v>54</v>
      </c>
    </row>
    <row r="11" spans="1:18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51" t="s">
        <v>25</v>
      </c>
      <c r="H11" s="537"/>
      <c r="I11" s="54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(L29-$Q$10)/4</f>
        <v>-24.5</v>
      </c>
      <c r="R11" s="15">
        <f>(N29-$R$10)/4</f>
        <v>-13.5</v>
      </c>
    </row>
    <row r="12" spans="1:18" s="5" customFormat="1" ht="42.75" customHeight="1" thickBot="1">
      <c r="A12" s="770" t="s">
        <v>240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2"/>
      <c r="Q12" s="25"/>
      <c r="R12" s="15"/>
    </row>
    <row r="13" spans="1:18" s="5" customFormat="1" ht="69.75" customHeight="1">
      <c r="A13" s="82">
        <v>1</v>
      </c>
      <c r="B13" s="190">
        <v>25</v>
      </c>
      <c r="C13" s="283" t="s">
        <v>328</v>
      </c>
      <c r="D13" s="112">
        <v>1992</v>
      </c>
      <c r="E13" s="73" t="s">
        <v>82</v>
      </c>
      <c r="F13" s="139"/>
      <c r="G13" s="246" t="s">
        <v>329</v>
      </c>
      <c r="H13" s="592"/>
      <c r="I13" s="85" t="s">
        <v>330</v>
      </c>
      <c r="J13" s="85" t="s">
        <v>8</v>
      </c>
      <c r="K13" s="150">
        <v>0</v>
      </c>
      <c r="L13" s="151">
        <v>75.77</v>
      </c>
      <c r="M13" s="152">
        <v>0</v>
      </c>
      <c r="N13" s="153">
        <v>35.17</v>
      </c>
      <c r="O13" s="74"/>
      <c r="P13" s="156"/>
      <c r="Q13" s="25">
        <f aca="true" t="shared" si="0" ref="Q13:Q24">(L13-$Q$10)/4</f>
        <v>-5.557500000000001</v>
      </c>
      <c r="R13" s="15">
        <f aca="true" t="shared" si="1" ref="R13:R24">(N13-$R$10)/1</f>
        <v>-18.83</v>
      </c>
    </row>
    <row r="14" spans="1:18" s="5" customFormat="1" ht="69.75" customHeight="1">
      <c r="A14" s="83">
        <v>2</v>
      </c>
      <c r="B14" s="191">
        <v>74</v>
      </c>
      <c r="C14" s="55" t="s">
        <v>343</v>
      </c>
      <c r="D14" s="113">
        <v>1999</v>
      </c>
      <c r="E14" s="65" t="s">
        <v>84</v>
      </c>
      <c r="F14" s="137"/>
      <c r="G14" s="247" t="s">
        <v>344</v>
      </c>
      <c r="H14" s="593"/>
      <c r="I14" s="86" t="s">
        <v>337</v>
      </c>
      <c r="J14" s="86" t="s">
        <v>101</v>
      </c>
      <c r="K14" s="142">
        <v>0</v>
      </c>
      <c r="L14" s="143">
        <v>77.1</v>
      </c>
      <c r="M14" s="146">
        <v>0</v>
      </c>
      <c r="N14" s="147">
        <v>36.81</v>
      </c>
      <c r="O14" s="44"/>
      <c r="P14" s="157"/>
      <c r="Q14" s="25">
        <f t="shared" si="0"/>
        <v>-5.225000000000001</v>
      </c>
      <c r="R14" s="15">
        <f t="shared" si="1"/>
        <v>-17.189999999999998</v>
      </c>
    </row>
    <row r="15" spans="1:18" s="5" customFormat="1" ht="69.75" customHeight="1">
      <c r="A15" s="83">
        <v>3</v>
      </c>
      <c r="B15" s="191">
        <v>68</v>
      </c>
      <c r="C15" s="55" t="s">
        <v>186</v>
      </c>
      <c r="D15" s="113">
        <v>1989</v>
      </c>
      <c r="E15" s="65"/>
      <c r="F15" s="137"/>
      <c r="G15" s="247" t="s">
        <v>146</v>
      </c>
      <c r="H15" s="593" t="s">
        <v>147</v>
      </c>
      <c r="I15" s="86" t="s">
        <v>89</v>
      </c>
      <c r="J15" s="86" t="s">
        <v>90</v>
      </c>
      <c r="K15" s="142">
        <v>0</v>
      </c>
      <c r="L15" s="143">
        <v>81.64</v>
      </c>
      <c r="M15" s="146">
        <v>0</v>
      </c>
      <c r="N15" s="147">
        <v>37.72</v>
      </c>
      <c r="O15" s="44"/>
      <c r="P15" s="157"/>
      <c r="Q15" s="25">
        <f t="shared" si="0"/>
        <v>-4.09</v>
      </c>
      <c r="R15" s="15">
        <f t="shared" si="1"/>
        <v>-16.28</v>
      </c>
    </row>
    <row r="16" spans="1:18" s="5" customFormat="1" ht="69.75" customHeight="1">
      <c r="A16" s="83">
        <v>4</v>
      </c>
      <c r="B16" s="191">
        <v>40</v>
      </c>
      <c r="C16" s="55" t="s">
        <v>128</v>
      </c>
      <c r="D16" s="113"/>
      <c r="E16" s="65" t="s">
        <v>81</v>
      </c>
      <c r="F16" s="137"/>
      <c r="G16" s="247" t="s">
        <v>472</v>
      </c>
      <c r="H16" s="593"/>
      <c r="I16" s="86" t="s">
        <v>306</v>
      </c>
      <c r="J16" s="86" t="s">
        <v>8</v>
      </c>
      <c r="K16" s="142">
        <v>0</v>
      </c>
      <c r="L16" s="143">
        <v>89.54</v>
      </c>
      <c r="M16" s="146">
        <v>0</v>
      </c>
      <c r="N16" s="147">
        <v>40.96</v>
      </c>
      <c r="O16" s="44"/>
      <c r="P16" s="157"/>
      <c r="Q16" s="25">
        <f t="shared" si="0"/>
        <v>-2.1149999999999984</v>
      </c>
      <c r="R16" s="15">
        <f t="shared" si="1"/>
        <v>-13.04</v>
      </c>
    </row>
    <row r="17" spans="1:18" s="5" customFormat="1" ht="69.75" customHeight="1">
      <c r="A17" s="83">
        <v>5</v>
      </c>
      <c r="B17" s="191">
        <v>92</v>
      </c>
      <c r="C17" s="55" t="s">
        <v>87</v>
      </c>
      <c r="D17" s="113"/>
      <c r="E17" s="65"/>
      <c r="F17" s="137"/>
      <c r="G17" s="247" t="s">
        <v>418</v>
      </c>
      <c r="H17" s="593"/>
      <c r="I17" s="86" t="s">
        <v>83</v>
      </c>
      <c r="J17" s="86" t="s">
        <v>8</v>
      </c>
      <c r="K17" s="142">
        <v>0</v>
      </c>
      <c r="L17" s="143">
        <v>89.93</v>
      </c>
      <c r="M17" s="146">
        <v>0</v>
      </c>
      <c r="N17" s="147">
        <v>52.54</v>
      </c>
      <c r="O17" s="44"/>
      <c r="P17" s="157"/>
      <c r="Q17" s="25">
        <f t="shared" si="0"/>
        <v>-2.0174999999999983</v>
      </c>
      <c r="R17" s="15">
        <f t="shared" si="1"/>
        <v>-1.4600000000000009</v>
      </c>
    </row>
    <row r="18" spans="1:18" s="5" customFormat="1" ht="69.75" customHeight="1">
      <c r="A18" s="83">
        <v>6</v>
      </c>
      <c r="B18" s="191">
        <v>70</v>
      </c>
      <c r="C18" s="55" t="s">
        <v>186</v>
      </c>
      <c r="D18" s="113">
        <v>1989</v>
      </c>
      <c r="E18" s="65"/>
      <c r="F18" s="137"/>
      <c r="G18" s="247" t="s">
        <v>155</v>
      </c>
      <c r="H18" s="593" t="s">
        <v>156</v>
      </c>
      <c r="I18" s="86" t="s">
        <v>89</v>
      </c>
      <c r="J18" s="86" t="s">
        <v>90</v>
      </c>
      <c r="K18" s="142">
        <v>0</v>
      </c>
      <c r="L18" s="143">
        <v>72.5</v>
      </c>
      <c r="M18" s="146">
        <v>4</v>
      </c>
      <c r="N18" s="147">
        <v>34.57</v>
      </c>
      <c r="O18" s="44"/>
      <c r="P18" s="157"/>
      <c r="Q18" s="25">
        <f t="shared" si="0"/>
        <v>-6.375</v>
      </c>
      <c r="R18" s="15">
        <f t="shared" si="1"/>
        <v>-19.43</v>
      </c>
    </row>
    <row r="19" spans="1:18" s="5" customFormat="1" ht="69.75" customHeight="1">
      <c r="A19" s="83">
        <v>7</v>
      </c>
      <c r="B19" s="191">
        <v>31</v>
      </c>
      <c r="C19" s="55" t="s">
        <v>260</v>
      </c>
      <c r="D19" s="113">
        <v>1984</v>
      </c>
      <c r="E19" s="65" t="s">
        <v>82</v>
      </c>
      <c r="F19" s="137"/>
      <c r="G19" s="247" t="s">
        <v>253</v>
      </c>
      <c r="H19" s="593"/>
      <c r="I19" s="86" t="s">
        <v>340</v>
      </c>
      <c r="J19" s="86" t="s">
        <v>255</v>
      </c>
      <c r="K19" s="142">
        <v>0</v>
      </c>
      <c r="L19" s="143">
        <v>81.55</v>
      </c>
      <c r="M19" s="146">
        <v>4</v>
      </c>
      <c r="N19" s="147">
        <v>38.46</v>
      </c>
      <c r="O19" s="44"/>
      <c r="P19" s="157"/>
      <c r="Q19" s="25">
        <f t="shared" si="0"/>
        <v>-4.112500000000001</v>
      </c>
      <c r="R19" s="15">
        <f t="shared" si="1"/>
        <v>-15.54</v>
      </c>
    </row>
    <row r="20" spans="1:18" s="5" customFormat="1" ht="69.75" customHeight="1">
      <c r="A20" s="83">
        <v>8</v>
      </c>
      <c r="B20" s="191">
        <v>71</v>
      </c>
      <c r="C20" s="55" t="s">
        <v>342</v>
      </c>
      <c r="D20" s="113"/>
      <c r="E20" s="65" t="s">
        <v>84</v>
      </c>
      <c r="F20" s="137"/>
      <c r="G20" s="247" t="s">
        <v>102</v>
      </c>
      <c r="H20" s="593"/>
      <c r="I20" s="86" t="s">
        <v>83</v>
      </c>
      <c r="J20" s="86" t="s">
        <v>87</v>
      </c>
      <c r="K20" s="142">
        <v>0</v>
      </c>
      <c r="L20" s="143">
        <v>79.23</v>
      </c>
      <c r="M20" s="146">
        <v>4</v>
      </c>
      <c r="N20" s="147">
        <v>40.17</v>
      </c>
      <c r="O20" s="44"/>
      <c r="P20" s="157"/>
      <c r="Q20" s="25">
        <f t="shared" si="0"/>
        <v>-4.692499999999999</v>
      </c>
      <c r="R20" s="15">
        <f t="shared" si="1"/>
        <v>-13.829999999999998</v>
      </c>
    </row>
    <row r="21" spans="1:18" s="5" customFormat="1" ht="69.75" customHeight="1">
      <c r="A21" s="83">
        <v>9</v>
      </c>
      <c r="B21" s="191">
        <v>30</v>
      </c>
      <c r="C21" s="55" t="s">
        <v>422</v>
      </c>
      <c r="D21" s="113">
        <v>1979</v>
      </c>
      <c r="E21" s="65" t="s">
        <v>81</v>
      </c>
      <c r="F21" s="137"/>
      <c r="G21" s="247" t="s">
        <v>304</v>
      </c>
      <c r="H21" s="593"/>
      <c r="I21" s="86" t="s">
        <v>302</v>
      </c>
      <c r="J21" s="86" t="s">
        <v>300</v>
      </c>
      <c r="K21" s="142">
        <v>4</v>
      </c>
      <c r="L21" s="143">
        <v>81.34</v>
      </c>
      <c r="M21" s="146"/>
      <c r="N21" s="147"/>
      <c r="O21" s="44"/>
      <c r="P21" s="157"/>
      <c r="Q21" s="25">
        <f t="shared" si="0"/>
        <v>-4.164999999999999</v>
      </c>
      <c r="R21" s="15">
        <f t="shared" si="1"/>
        <v>-54</v>
      </c>
    </row>
    <row r="22" spans="1:18" s="5" customFormat="1" ht="69.75" customHeight="1">
      <c r="A22" s="83">
        <v>10</v>
      </c>
      <c r="B22" s="191">
        <v>77</v>
      </c>
      <c r="C22" s="55" t="s">
        <v>333</v>
      </c>
      <c r="D22" s="113">
        <v>1971</v>
      </c>
      <c r="E22" s="65" t="s">
        <v>86</v>
      </c>
      <c r="F22" s="137"/>
      <c r="G22" s="247" t="s">
        <v>334</v>
      </c>
      <c r="H22" s="593"/>
      <c r="I22" s="86" t="s">
        <v>335</v>
      </c>
      <c r="J22" s="323" t="s">
        <v>336</v>
      </c>
      <c r="K22" s="142">
        <v>8</v>
      </c>
      <c r="L22" s="143">
        <v>81.18</v>
      </c>
      <c r="M22" s="146"/>
      <c r="N22" s="147"/>
      <c r="O22" s="44"/>
      <c r="P22" s="157"/>
      <c r="Q22" s="25">
        <f t="shared" si="0"/>
        <v>-4.204999999999998</v>
      </c>
      <c r="R22" s="15">
        <f t="shared" si="1"/>
        <v>-54</v>
      </c>
    </row>
    <row r="23" spans="1:18" s="5" customFormat="1" ht="69.75" customHeight="1">
      <c r="A23" s="83"/>
      <c r="B23" s="191">
        <v>29</v>
      </c>
      <c r="C23" s="55" t="s">
        <v>421</v>
      </c>
      <c r="D23" s="113">
        <v>1980</v>
      </c>
      <c r="E23" s="65" t="s">
        <v>81</v>
      </c>
      <c r="F23" s="137"/>
      <c r="G23" s="247" t="s">
        <v>301</v>
      </c>
      <c r="H23" s="593"/>
      <c r="I23" s="86" t="s">
        <v>302</v>
      </c>
      <c r="J23" s="86" t="s">
        <v>303</v>
      </c>
      <c r="K23" s="878" t="s">
        <v>95</v>
      </c>
      <c r="L23" s="774"/>
      <c r="M23" s="774"/>
      <c r="N23" s="774"/>
      <c r="O23" s="774"/>
      <c r="P23" s="775"/>
      <c r="Q23" s="25">
        <f t="shared" si="0"/>
        <v>-24.5</v>
      </c>
      <c r="R23" s="15">
        <f t="shared" si="1"/>
        <v>-54</v>
      </c>
    </row>
    <row r="24" spans="1:18" s="5" customFormat="1" ht="69.75" customHeight="1" thickBot="1">
      <c r="A24" s="83"/>
      <c r="B24" s="191">
        <v>15</v>
      </c>
      <c r="C24" s="55" t="s">
        <v>322</v>
      </c>
      <c r="D24" s="113">
        <v>2001</v>
      </c>
      <c r="E24" s="65" t="s">
        <v>84</v>
      </c>
      <c r="F24" s="137"/>
      <c r="G24" s="247" t="s">
        <v>440</v>
      </c>
      <c r="H24" s="593"/>
      <c r="I24" s="86" t="s">
        <v>324</v>
      </c>
      <c r="J24" s="86" t="s">
        <v>325</v>
      </c>
      <c r="K24" s="879" t="s">
        <v>95</v>
      </c>
      <c r="L24" s="860"/>
      <c r="M24" s="860"/>
      <c r="N24" s="860"/>
      <c r="O24" s="860"/>
      <c r="P24" s="861"/>
      <c r="Q24" s="25">
        <f t="shared" si="0"/>
        <v>-24.5</v>
      </c>
      <c r="R24" s="15">
        <f t="shared" si="1"/>
        <v>-54</v>
      </c>
    </row>
    <row r="25" spans="1:18" s="5" customFormat="1" ht="42.75" customHeight="1" thickBot="1">
      <c r="A25" s="781" t="s">
        <v>93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3"/>
      <c r="Q25" s="25"/>
      <c r="R25" s="15"/>
    </row>
    <row r="26" spans="1:18" s="5" customFormat="1" ht="69.75" customHeight="1">
      <c r="A26" s="82">
        <v>1</v>
      </c>
      <c r="B26" s="190">
        <v>63</v>
      </c>
      <c r="C26" s="283" t="s">
        <v>280</v>
      </c>
      <c r="D26" s="112">
        <v>1999</v>
      </c>
      <c r="E26" s="73" t="s">
        <v>85</v>
      </c>
      <c r="F26" s="139"/>
      <c r="G26" s="246" t="s">
        <v>307</v>
      </c>
      <c r="H26" s="592" t="s">
        <v>308</v>
      </c>
      <c r="I26" s="85" t="s">
        <v>131</v>
      </c>
      <c r="J26" s="85" t="s">
        <v>132</v>
      </c>
      <c r="K26" s="150">
        <v>0</v>
      </c>
      <c r="L26" s="151">
        <v>88.7</v>
      </c>
      <c r="M26" s="152">
        <v>0</v>
      </c>
      <c r="N26" s="153">
        <v>46.7</v>
      </c>
      <c r="O26" s="74"/>
      <c r="P26" s="156"/>
      <c r="Q26" s="25">
        <f>(L26-$Q$10)/4</f>
        <v>-2.3249999999999993</v>
      </c>
      <c r="R26" s="15">
        <f>(N26-$R$10)/1</f>
        <v>-7.299999999999997</v>
      </c>
    </row>
    <row r="27" spans="1:18" s="5" customFormat="1" ht="69.75" customHeight="1">
      <c r="A27" s="227">
        <v>2</v>
      </c>
      <c r="B27" s="192">
        <v>38</v>
      </c>
      <c r="C27" s="101" t="s">
        <v>163</v>
      </c>
      <c r="D27" s="117"/>
      <c r="E27" s="94" t="s">
        <v>7</v>
      </c>
      <c r="F27" s="172"/>
      <c r="G27" s="330" t="s">
        <v>102</v>
      </c>
      <c r="H27" s="599"/>
      <c r="I27" s="107" t="s">
        <v>306</v>
      </c>
      <c r="J27" s="107" t="s">
        <v>128</v>
      </c>
      <c r="K27" s="144">
        <v>0</v>
      </c>
      <c r="L27" s="145">
        <v>94.25</v>
      </c>
      <c r="M27" s="148">
        <v>0</v>
      </c>
      <c r="N27" s="149">
        <v>51.31</v>
      </c>
      <c r="O27" s="43"/>
      <c r="P27" s="158"/>
      <c r="Q27" s="25">
        <f>(L27-$Q$10)/4</f>
        <v>-0.9375</v>
      </c>
      <c r="R27" s="15">
        <f>(N27-$R$10)/1</f>
        <v>-2.6899999999999977</v>
      </c>
    </row>
    <row r="28" spans="1:18" s="5" customFormat="1" ht="69.75" customHeight="1" thickBot="1">
      <c r="A28" s="84">
        <v>3</v>
      </c>
      <c r="B28" s="228">
        <v>37</v>
      </c>
      <c r="C28" s="56" t="s">
        <v>163</v>
      </c>
      <c r="D28" s="115"/>
      <c r="E28" s="70" t="s">
        <v>7</v>
      </c>
      <c r="F28" s="176"/>
      <c r="G28" s="81" t="s">
        <v>314</v>
      </c>
      <c r="H28" s="594"/>
      <c r="I28" s="87" t="s">
        <v>306</v>
      </c>
      <c r="J28" s="87" t="s">
        <v>128</v>
      </c>
      <c r="K28" s="268">
        <v>0</v>
      </c>
      <c r="L28" s="269">
        <v>91.79</v>
      </c>
      <c r="M28" s="270">
        <v>4</v>
      </c>
      <c r="N28" s="154">
        <v>49.05</v>
      </c>
      <c r="O28" s="271"/>
      <c r="P28" s="163"/>
      <c r="Q28" s="25">
        <f>(L28-$Q$10)/4</f>
        <v>-1.5524999999999984</v>
      </c>
      <c r="R28" s="15">
        <f>(N28-$R$10)/1</f>
        <v>-4.950000000000003</v>
      </c>
    </row>
    <row r="29" spans="1:13" s="4" customFormat="1" ht="15.75" customHeight="1">
      <c r="A29" s="7"/>
      <c r="B29" s="8"/>
      <c r="C29" s="9"/>
      <c r="D29" s="10"/>
      <c r="E29" s="10"/>
      <c r="F29" s="10"/>
      <c r="G29" s="11"/>
      <c r="H29" s="11"/>
      <c r="I29" s="11"/>
      <c r="J29" s="12"/>
      <c r="K29" s="13"/>
      <c r="L29" s="13"/>
      <c r="M29" s="13"/>
    </row>
    <row r="30" spans="1:13" s="3" customFormat="1" ht="23.25" customHeight="1">
      <c r="A30" s="14"/>
      <c r="B30" s="14"/>
      <c r="C30" s="6"/>
      <c r="E30" s="22"/>
      <c r="F30" s="22"/>
      <c r="G30" s="18" t="s">
        <v>15</v>
      </c>
      <c r="H30" s="16"/>
      <c r="I30" s="20"/>
      <c r="J30" s="18" t="s">
        <v>479</v>
      </c>
      <c r="L30" s="14"/>
      <c r="M30" s="14"/>
    </row>
    <row r="31" spans="1:13" s="3" customFormat="1" ht="9.75" customHeight="1">
      <c r="A31" s="14"/>
      <c r="B31" s="14"/>
      <c r="C31" s="6"/>
      <c r="E31" s="16"/>
      <c r="F31" s="16"/>
      <c r="G31" s="16"/>
      <c r="H31" s="16"/>
      <c r="I31" s="20"/>
      <c r="J31" s="21"/>
      <c r="L31" s="14"/>
      <c r="M31" s="14"/>
    </row>
    <row r="32" spans="1:13" s="3" customFormat="1" ht="30" customHeight="1">
      <c r="A32" s="14"/>
      <c r="B32" s="14"/>
      <c r="C32" s="6"/>
      <c r="E32" s="22"/>
      <c r="F32" s="22"/>
      <c r="G32" s="18" t="s">
        <v>2</v>
      </c>
      <c r="H32" s="16"/>
      <c r="I32" s="20"/>
      <c r="J32" s="18" t="s">
        <v>20</v>
      </c>
      <c r="L32" s="14"/>
      <c r="M32" s="14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/>
  <mergeCells count="32">
    <mergeCell ref="A6:B6"/>
    <mergeCell ref="D6:G6"/>
    <mergeCell ref="B8:B10"/>
    <mergeCell ref="C8:C10"/>
    <mergeCell ref="J6:P6"/>
    <mergeCell ref="E8:E10"/>
    <mergeCell ref="F8:F10"/>
    <mergeCell ref="A1:P1"/>
    <mergeCell ref="A2:P2"/>
    <mergeCell ref="A3:P3"/>
    <mergeCell ref="A4:P4"/>
    <mergeCell ref="A5:P5"/>
    <mergeCell ref="H8:H10"/>
    <mergeCell ref="I8:I10"/>
    <mergeCell ref="H6:I6"/>
    <mergeCell ref="K8:N8"/>
    <mergeCell ref="O8:O10"/>
    <mergeCell ref="A7:B7"/>
    <mergeCell ref="D7:G7"/>
    <mergeCell ref="H7:I7"/>
    <mergeCell ref="J7:P7"/>
    <mergeCell ref="A8:A10"/>
    <mergeCell ref="J8:J10"/>
    <mergeCell ref="A12:P12"/>
    <mergeCell ref="A25:P25"/>
    <mergeCell ref="K23:P23"/>
    <mergeCell ref="K24:P24"/>
    <mergeCell ref="D8:D10"/>
    <mergeCell ref="P8:P10"/>
    <mergeCell ref="K9:L9"/>
    <mergeCell ref="M9:N9"/>
    <mergeCell ref="G8:G10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3"/>
  <sheetViews>
    <sheetView view="pageBreakPreview" zoomScale="33" zoomScaleNormal="44" zoomScaleSheetLayoutView="33" zoomScalePageLayoutView="0" workbookViewId="0" topLeftCell="A15">
      <selection activeCell="O18" sqref="O18:R18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5" width="15.28125" style="1" customWidth="1"/>
    <col min="6" max="6" width="14.57421875" style="1" customWidth="1"/>
    <col min="7" max="7" width="41.8515625" style="1" customWidth="1"/>
    <col min="8" max="8" width="48.7109375" style="1" customWidth="1"/>
    <col min="9" max="9" width="46.00390625" style="1" customWidth="1"/>
    <col min="10" max="10" width="41.7109375" style="1" customWidth="1"/>
    <col min="11" max="12" width="20.421875" style="1" customWidth="1"/>
    <col min="13" max="13" width="20.140625" style="1" customWidth="1"/>
    <col min="14" max="14" width="20.421875" style="1" customWidth="1"/>
    <col min="15" max="15" width="19.28125" style="1" customWidth="1"/>
    <col min="16" max="16" width="24.421875" style="1" customWidth="1"/>
    <col min="17" max="17" width="19.28125" style="1" customWidth="1"/>
    <col min="18" max="18" width="22.8515625" style="1" customWidth="1"/>
    <col min="19" max="19" width="21.00390625" style="1" customWidth="1"/>
    <col min="20" max="20" width="18.28125" style="1" customWidth="1"/>
    <col min="21" max="21" width="15.28125" style="1" customWidth="1"/>
    <col min="22" max="16384" width="9.140625" style="1" customWidth="1"/>
  </cols>
  <sheetData>
    <row r="1" spans="1:20" s="3" customFormat="1" ht="63" customHeight="1">
      <c r="A1" s="704" t="s">
        <v>165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5"/>
      <c r="P1" s="705"/>
      <c r="Q1" s="706"/>
      <c r="R1" s="706"/>
      <c r="S1" s="706"/>
      <c r="T1" s="706"/>
    </row>
    <row r="2" spans="1:20" s="3" customFormat="1" ht="63" customHeight="1">
      <c r="A2" s="707" t="s">
        <v>292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8"/>
      <c r="P2" s="708"/>
      <c r="Q2" s="709"/>
      <c r="R2" s="709"/>
      <c r="S2" s="709"/>
      <c r="T2" s="709"/>
    </row>
    <row r="3" spans="1:20" s="3" customFormat="1" ht="63" customHeight="1">
      <c r="A3" s="707" t="s">
        <v>10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8"/>
      <c r="P3" s="708"/>
      <c r="Q3" s="709"/>
      <c r="R3" s="709"/>
      <c r="S3" s="709"/>
      <c r="T3" s="709"/>
    </row>
    <row r="4" spans="1:20" s="3" customFormat="1" ht="63" customHeight="1">
      <c r="A4" s="707" t="s">
        <v>293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8"/>
      <c r="P4" s="708"/>
      <c r="Q4" s="709"/>
      <c r="R4" s="709"/>
      <c r="S4" s="709"/>
      <c r="T4" s="709"/>
    </row>
    <row r="5" spans="1:20" s="3" customFormat="1" ht="63" customHeight="1" thickBot="1">
      <c r="A5" s="707" t="s">
        <v>109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8"/>
      <c r="P5" s="708"/>
      <c r="Q5" s="709"/>
      <c r="R5" s="709"/>
      <c r="S5" s="709"/>
      <c r="T5" s="709"/>
    </row>
    <row r="6" spans="1:20" s="3" customFormat="1" ht="31.5" customHeight="1" thickBot="1">
      <c r="A6" s="710" t="s">
        <v>27</v>
      </c>
      <c r="B6" s="711"/>
      <c r="C6" s="47" t="s">
        <v>28</v>
      </c>
      <c r="D6" s="712" t="s">
        <v>29</v>
      </c>
      <c r="E6" s="713"/>
      <c r="F6" s="714"/>
      <c r="G6" s="715"/>
      <c r="H6" s="716" t="s">
        <v>53</v>
      </c>
      <c r="I6" s="717"/>
      <c r="J6" s="712" t="s">
        <v>54</v>
      </c>
      <c r="K6" s="713"/>
      <c r="L6" s="713"/>
      <c r="M6" s="713"/>
      <c r="N6" s="713"/>
      <c r="O6" s="715"/>
      <c r="P6" s="715"/>
      <c r="Q6" s="715"/>
      <c r="R6" s="715"/>
      <c r="S6" s="715"/>
      <c r="T6" s="718"/>
    </row>
    <row r="7" spans="1:20" s="3" customFormat="1" ht="46.5" customHeight="1" thickBot="1">
      <c r="A7" s="690" t="s">
        <v>26</v>
      </c>
      <c r="B7" s="691"/>
      <c r="C7" s="48" t="s">
        <v>110</v>
      </c>
      <c r="D7" s="692" t="s">
        <v>159</v>
      </c>
      <c r="E7" s="693"/>
      <c r="F7" s="694"/>
      <c r="G7" s="695"/>
      <c r="H7" s="721" t="s">
        <v>111</v>
      </c>
      <c r="I7" s="722"/>
      <c r="J7" s="723" t="s">
        <v>171</v>
      </c>
      <c r="K7" s="724"/>
      <c r="L7" s="724"/>
      <c r="M7" s="724"/>
      <c r="N7" s="724"/>
      <c r="O7" s="725"/>
      <c r="P7" s="725"/>
      <c r="Q7" s="725"/>
      <c r="R7" s="725"/>
      <c r="S7" s="725"/>
      <c r="T7" s="726"/>
    </row>
    <row r="8" spans="1:20" s="4" customFormat="1" ht="27.75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19" t="s">
        <v>16</v>
      </c>
      <c r="I8" s="727" t="s">
        <v>17</v>
      </c>
      <c r="J8" s="729" t="s">
        <v>19</v>
      </c>
      <c r="K8" s="737" t="s">
        <v>11</v>
      </c>
      <c r="L8" s="635"/>
      <c r="M8" s="635"/>
      <c r="N8" s="635"/>
      <c r="O8" s="635"/>
      <c r="P8" s="635"/>
      <c r="Q8" s="635"/>
      <c r="R8" s="620"/>
      <c r="S8" s="735" t="s">
        <v>52</v>
      </c>
      <c r="T8" s="735"/>
    </row>
    <row r="9" spans="1:21" s="5" customFormat="1" ht="56.25" customHeight="1" thickBot="1">
      <c r="A9" s="732"/>
      <c r="B9" s="734"/>
      <c r="C9" s="697"/>
      <c r="D9" s="699"/>
      <c r="E9" s="701"/>
      <c r="F9" s="703"/>
      <c r="G9" s="703"/>
      <c r="H9" s="720"/>
      <c r="I9" s="728"/>
      <c r="J9" s="730"/>
      <c r="K9" s="193" t="s">
        <v>167</v>
      </c>
      <c r="L9" s="194" t="s">
        <v>168</v>
      </c>
      <c r="M9" s="194" t="s">
        <v>169</v>
      </c>
      <c r="N9" s="195" t="s">
        <v>170</v>
      </c>
      <c r="O9" s="360" t="s">
        <v>160</v>
      </c>
      <c r="P9" s="186" t="s">
        <v>13</v>
      </c>
      <c r="Q9" s="177" t="s">
        <v>161</v>
      </c>
      <c r="R9" s="178" t="s">
        <v>162</v>
      </c>
      <c r="S9" s="736"/>
      <c r="T9" s="736"/>
      <c r="U9" s="61">
        <v>78</v>
      </c>
    </row>
    <row r="10" spans="1:21" s="5" customFormat="1" ht="38.25" customHeight="1" thickBot="1">
      <c r="A10" s="687" t="s">
        <v>173</v>
      </c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9"/>
      <c r="U10" s="61"/>
    </row>
    <row r="11" spans="1:21" s="5" customFormat="1" ht="165" customHeight="1">
      <c r="A11" s="75">
        <v>1</v>
      </c>
      <c r="B11" s="104">
        <v>59</v>
      </c>
      <c r="C11" s="477" t="s">
        <v>132</v>
      </c>
      <c r="D11" s="119">
        <v>1967</v>
      </c>
      <c r="E11" s="76" t="s">
        <v>82</v>
      </c>
      <c r="F11" s="140"/>
      <c r="G11" s="480" t="s">
        <v>135</v>
      </c>
      <c r="H11" s="483"/>
      <c r="I11" s="88" t="s">
        <v>131</v>
      </c>
      <c r="J11" s="246" t="s">
        <v>8</v>
      </c>
      <c r="K11" s="209"/>
      <c r="L11" s="210"/>
      <c r="M11" s="210"/>
      <c r="N11" s="211"/>
      <c r="O11" s="358">
        <v>7.8</v>
      </c>
      <c r="P11" s="219">
        <v>74.98</v>
      </c>
      <c r="Q11" s="497">
        <v>0</v>
      </c>
      <c r="R11" s="199">
        <f>O11-Q11</f>
        <v>7.8</v>
      </c>
      <c r="S11" s="248"/>
      <c r="T11" s="156"/>
      <c r="U11" s="25">
        <f>(P11-$U$9)*0.1</f>
        <v>-0.3019999999999996</v>
      </c>
    </row>
    <row r="12" spans="1:21" s="5" customFormat="1" ht="165" customHeight="1">
      <c r="A12" s="77">
        <v>2</v>
      </c>
      <c r="B12" s="102">
        <v>29</v>
      </c>
      <c r="C12" s="478" t="s">
        <v>421</v>
      </c>
      <c r="D12" s="120">
        <v>1980</v>
      </c>
      <c r="E12" s="78" t="s">
        <v>81</v>
      </c>
      <c r="F12" s="128"/>
      <c r="G12" s="481" t="s">
        <v>301</v>
      </c>
      <c r="H12" s="484"/>
      <c r="I12" s="63" t="s">
        <v>302</v>
      </c>
      <c r="J12" s="247" t="s">
        <v>303</v>
      </c>
      <c r="K12" s="202"/>
      <c r="L12" s="203"/>
      <c r="M12" s="203"/>
      <c r="N12" s="204"/>
      <c r="O12" s="361">
        <v>7.3</v>
      </c>
      <c r="P12" s="205">
        <v>84.86</v>
      </c>
      <c r="Q12" s="181">
        <v>0.5</v>
      </c>
      <c r="R12" s="200">
        <f>O12-Q12</f>
        <v>6.8</v>
      </c>
      <c r="S12" s="183"/>
      <c r="T12" s="157"/>
      <c r="U12" s="25">
        <f>(P12-$U$9)*0.1</f>
        <v>0.6859999999999999</v>
      </c>
    </row>
    <row r="13" spans="1:21" s="5" customFormat="1" ht="165" customHeight="1">
      <c r="A13" s="77">
        <v>2</v>
      </c>
      <c r="B13" s="102">
        <v>30</v>
      </c>
      <c r="C13" s="478" t="s">
        <v>422</v>
      </c>
      <c r="D13" s="120">
        <v>1979</v>
      </c>
      <c r="E13" s="78" t="s">
        <v>81</v>
      </c>
      <c r="F13" s="128"/>
      <c r="G13" s="481" t="s">
        <v>304</v>
      </c>
      <c r="H13" s="484"/>
      <c r="I13" s="63" t="s">
        <v>302</v>
      </c>
      <c r="J13" s="247" t="s">
        <v>300</v>
      </c>
      <c r="K13" s="202"/>
      <c r="L13" s="203"/>
      <c r="M13" s="203"/>
      <c r="N13" s="204"/>
      <c r="O13" s="361">
        <v>7.3</v>
      </c>
      <c r="P13" s="213">
        <v>72.82</v>
      </c>
      <c r="Q13" s="215">
        <v>0.5</v>
      </c>
      <c r="R13" s="200">
        <f>O13-Q13</f>
        <v>6.8</v>
      </c>
      <c r="S13" s="183"/>
      <c r="T13" s="157"/>
      <c r="U13" s="25">
        <f>(P13-$U$9)*0.1</f>
        <v>-0.5180000000000007</v>
      </c>
    </row>
    <row r="14" spans="1:21" s="5" customFormat="1" ht="165" customHeight="1">
      <c r="A14" s="77">
        <v>2</v>
      </c>
      <c r="B14" s="102">
        <v>9</v>
      </c>
      <c r="C14" s="478" t="s">
        <v>282</v>
      </c>
      <c r="D14" s="120">
        <v>1989</v>
      </c>
      <c r="E14" s="78" t="s">
        <v>77</v>
      </c>
      <c r="F14" s="128"/>
      <c r="G14" s="481" t="s">
        <v>298</v>
      </c>
      <c r="H14" s="484" t="s">
        <v>299</v>
      </c>
      <c r="I14" s="63" t="s">
        <v>297</v>
      </c>
      <c r="J14" s="247" t="s">
        <v>248</v>
      </c>
      <c r="K14" s="202"/>
      <c r="L14" s="203"/>
      <c r="M14" s="203"/>
      <c r="N14" s="204"/>
      <c r="O14" s="361">
        <v>6.8</v>
      </c>
      <c r="P14" s="213">
        <v>74.5</v>
      </c>
      <c r="Q14" s="179"/>
      <c r="R14" s="200">
        <f>O14-Q14</f>
        <v>6.8</v>
      </c>
      <c r="S14" s="183"/>
      <c r="T14" s="157"/>
      <c r="U14" s="25">
        <f>(P14-$U$9)*0.1</f>
        <v>-0.35000000000000003</v>
      </c>
    </row>
    <row r="15" spans="1:21" s="5" customFormat="1" ht="165" customHeight="1" thickBot="1">
      <c r="A15" s="77">
        <v>5</v>
      </c>
      <c r="B15" s="102">
        <v>6</v>
      </c>
      <c r="C15" s="478" t="s">
        <v>248</v>
      </c>
      <c r="D15" s="120">
        <v>1982</v>
      </c>
      <c r="E15" s="78" t="s">
        <v>81</v>
      </c>
      <c r="F15" s="128"/>
      <c r="G15" s="481" t="s">
        <v>296</v>
      </c>
      <c r="H15" s="484"/>
      <c r="I15" s="63" t="s">
        <v>297</v>
      </c>
      <c r="J15" s="247" t="s">
        <v>8</v>
      </c>
      <c r="K15" s="202"/>
      <c r="L15" s="203"/>
      <c r="M15" s="203"/>
      <c r="N15" s="204"/>
      <c r="O15" s="361">
        <v>7.2</v>
      </c>
      <c r="P15" s="213">
        <v>101.24</v>
      </c>
      <c r="Q15" s="181">
        <v>0.5</v>
      </c>
      <c r="R15" s="201">
        <f>O15-Q15</f>
        <v>6.7</v>
      </c>
      <c r="S15" s="183"/>
      <c r="T15" s="157"/>
      <c r="U15" s="25">
        <f>(P15-$U$9)*0.1</f>
        <v>2.3239999999999994</v>
      </c>
    </row>
    <row r="16" spans="1:21" s="5" customFormat="1" ht="38.25" customHeight="1" thickBot="1">
      <c r="A16" s="687" t="s">
        <v>94</v>
      </c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9"/>
      <c r="U16" s="61"/>
    </row>
    <row r="17" spans="1:21" s="5" customFormat="1" ht="165" customHeight="1">
      <c r="A17" s="77">
        <v>1</v>
      </c>
      <c r="B17" s="102">
        <v>60</v>
      </c>
      <c r="C17" s="478" t="s">
        <v>277</v>
      </c>
      <c r="D17" s="120">
        <v>2001</v>
      </c>
      <c r="E17" s="78" t="s">
        <v>77</v>
      </c>
      <c r="F17" s="128"/>
      <c r="G17" s="481" t="s">
        <v>130</v>
      </c>
      <c r="H17" s="484"/>
      <c r="I17" s="63" t="s">
        <v>131</v>
      </c>
      <c r="J17" s="247" t="s">
        <v>132</v>
      </c>
      <c r="K17" s="206">
        <v>7.5</v>
      </c>
      <c r="L17" s="207">
        <v>7.3</v>
      </c>
      <c r="M17" s="207">
        <v>7.5</v>
      </c>
      <c r="N17" s="208">
        <v>7.2</v>
      </c>
      <c r="O17" s="361">
        <f>(K17+L17+M17+N17)/4</f>
        <v>7.375</v>
      </c>
      <c r="P17" s="218">
        <v>77.01</v>
      </c>
      <c r="Q17" s="216"/>
      <c r="R17" s="200">
        <f>O17-Q17</f>
        <v>7.375</v>
      </c>
      <c r="S17" s="180"/>
      <c r="T17" s="158"/>
      <c r="U17" s="25">
        <f>(P17-$U$9)*0.1</f>
        <v>-0.09899999999999949</v>
      </c>
    </row>
    <row r="18" spans="1:21" s="5" customFormat="1" ht="165" customHeight="1">
      <c r="A18" s="77">
        <v>2</v>
      </c>
      <c r="B18" s="102">
        <v>64</v>
      </c>
      <c r="C18" s="478" t="s">
        <v>276</v>
      </c>
      <c r="D18" s="120">
        <v>2001</v>
      </c>
      <c r="E18" s="78" t="s">
        <v>80</v>
      </c>
      <c r="F18" s="128"/>
      <c r="G18" s="481" t="s">
        <v>133</v>
      </c>
      <c r="H18" s="484"/>
      <c r="I18" s="63" t="s">
        <v>131</v>
      </c>
      <c r="J18" s="247" t="s">
        <v>132</v>
      </c>
      <c r="K18" s="206">
        <v>7</v>
      </c>
      <c r="L18" s="207">
        <v>7.2</v>
      </c>
      <c r="M18" s="207">
        <v>7.3</v>
      </c>
      <c r="N18" s="208">
        <v>7</v>
      </c>
      <c r="O18" s="361">
        <f>(K18+L18+M18+N18)/4</f>
        <v>7.125</v>
      </c>
      <c r="P18" s="218">
        <v>74.6</v>
      </c>
      <c r="Q18" s="212"/>
      <c r="R18" s="200">
        <f>O18-Q18</f>
        <v>7.125</v>
      </c>
      <c r="S18" s="180"/>
      <c r="T18" s="158"/>
      <c r="U18" s="25">
        <f>(P18-$U$9)*0.1</f>
        <v>-0.3400000000000006</v>
      </c>
    </row>
    <row r="19" spans="1:21" s="5" customFormat="1" ht="165" customHeight="1" thickBot="1">
      <c r="A19" s="79">
        <v>3</v>
      </c>
      <c r="B19" s="103">
        <v>65</v>
      </c>
      <c r="C19" s="479" t="s">
        <v>278</v>
      </c>
      <c r="D19" s="121">
        <v>2002</v>
      </c>
      <c r="E19" s="80" t="s">
        <v>80</v>
      </c>
      <c r="F19" s="170"/>
      <c r="G19" s="482" t="s">
        <v>295</v>
      </c>
      <c r="H19" s="485"/>
      <c r="I19" s="89" t="s">
        <v>131</v>
      </c>
      <c r="J19" s="81" t="s">
        <v>132</v>
      </c>
      <c r="K19" s="222">
        <v>6.8</v>
      </c>
      <c r="L19" s="223">
        <v>7</v>
      </c>
      <c r="M19" s="223">
        <v>7</v>
      </c>
      <c r="N19" s="224">
        <v>6.8</v>
      </c>
      <c r="O19" s="413">
        <f>(K19+L19+M19+N19)/4</f>
        <v>6.9</v>
      </c>
      <c r="P19" s="220">
        <v>69.52</v>
      </c>
      <c r="Q19" s="217"/>
      <c r="R19" s="221">
        <f>O19-Q19</f>
        <v>6.9</v>
      </c>
      <c r="S19" s="184"/>
      <c r="T19" s="163"/>
      <c r="U19" s="25">
        <f>(P19-$U$9)*0.1</f>
        <v>-0.8480000000000004</v>
      </c>
    </row>
    <row r="20" spans="1:17" s="4" customFormat="1" ht="8.25" customHeight="1">
      <c r="A20" s="7"/>
      <c r="B20" s="8"/>
      <c r="C20" s="9"/>
      <c r="D20" s="10"/>
      <c r="E20" s="10"/>
      <c r="F20" s="10"/>
      <c r="G20" s="11"/>
      <c r="H20" s="11"/>
      <c r="I20" s="11"/>
      <c r="J20" s="12"/>
      <c r="K20" s="196"/>
      <c r="L20" s="196"/>
      <c r="M20" s="196"/>
      <c r="N20" s="196"/>
      <c r="O20" s="13"/>
      <c r="P20" s="13"/>
      <c r="Q20" s="13"/>
    </row>
    <row r="21" spans="1:17" s="3" customFormat="1" ht="30" customHeight="1">
      <c r="A21" s="14"/>
      <c r="B21" s="14"/>
      <c r="C21" s="6"/>
      <c r="E21" s="22"/>
      <c r="F21" s="22"/>
      <c r="G21" s="18" t="s">
        <v>15</v>
      </c>
      <c r="H21" s="16"/>
      <c r="I21" s="20"/>
      <c r="J21" s="18"/>
      <c r="K21" s="197"/>
      <c r="L21" s="18"/>
      <c r="M21" s="18" t="s">
        <v>294</v>
      </c>
      <c r="N21" s="197"/>
      <c r="P21" s="14"/>
      <c r="Q21" s="14"/>
    </row>
    <row r="22" spans="1:17" s="3" customFormat="1" ht="9.75" customHeight="1">
      <c r="A22" s="14"/>
      <c r="B22" s="14"/>
      <c r="C22" s="6"/>
      <c r="E22" s="16"/>
      <c r="F22" s="16"/>
      <c r="G22" s="16"/>
      <c r="H22" s="16"/>
      <c r="I22" s="20"/>
      <c r="J22" s="21"/>
      <c r="K22" s="198"/>
      <c r="L22" s="198"/>
      <c r="M22" s="198"/>
      <c r="N22" s="198"/>
      <c r="P22" s="14"/>
      <c r="Q22" s="14"/>
    </row>
    <row r="23" spans="1:17" s="3" customFormat="1" ht="30" customHeight="1">
      <c r="A23" s="14"/>
      <c r="B23" s="14"/>
      <c r="C23" s="6"/>
      <c r="E23" s="22"/>
      <c r="F23" s="22"/>
      <c r="G23" s="18" t="s">
        <v>2</v>
      </c>
      <c r="H23" s="16"/>
      <c r="I23" s="20"/>
      <c r="J23" s="18"/>
      <c r="K23" s="197"/>
      <c r="L23" s="197"/>
      <c r="M23" s="18" t="s">
        <v>20</v>
      </c>
      <c r="N23" s="197"/>
      <c r="P23" s="14"/>
      <c r="Q23" s="14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28">
    <mergeCell ref="H7:I7"/>
    <mergeCell ref="J7:T7"/>
    <mergeCell ref="I8:I9"/>
    <mergeCell ref="J8:J9"/>
    <mergeCell ref="A8:A9"/>
    <mergeCell ref="B8:B9"/>
    <mergeCell ref="S8:S9"/>
    <mergeCell ref="K8:R8"/>
    <mergeCell ref="T8:T9"/>
    <mergeCell ref="A1:T1"/>
    <mergeCell ref="A2:T2"/>
    <mergeCell ref="A3:T3"/>
    <mergeCell ref="A4:T4"/>
    <mergeCell ref="A5:T5"/>
    <mergeCell ref="A6:B6"/>
    <mergeCell ref="D6:G6"/>
    <mergeCell ref="H6:I6"/>
    <mergeCell ref="J6:T6"/>
    <mergeCell ref="A16:T16"/>
    <mergeCell ref="A10:T10"/>
    <mergeCell ref="A7:B7"/>
    <mergeCell ref="D7:G7"/>
    <mergeCell ref="C8:C9"/>
    <mergeCell ref="D8:D9"/>
    <mergeCell ref="E8:E9"/>
    <mergeCell ref="F8:F9"/>
    <mergeCell ref="G8:G9"/>
    <mergeCell ref="H8:H9"/>
  </mergeCells>
  <printOptions/>
  <pageMargins left="0" right="0" top="0" bottom="0" header="0" footer="0"/>
  <pageSetup horizontalDpi="600" verticalDpi="600" orientation="landscape" paperSize="9" scale="2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view="pageBreakPreview" zoomScale="41" zoomScaleNormal="61" zoomScaleSheetLayoutView="41" zoomScalePageLayoutView="0" workbookViewId="0" topLeftCell="A10">
      <selection activeCell="J14" sqref="J14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39.7109375" style="1" customWidth="1"/>
    <col min="8" max="8" width="48.7109375" style="1" customWidth="1"/>
    <col min="9" max="9" width="46.00390625" style="1" customWidth="1"/>
    <col min="10" max="10" width="43.140625" style="1" customWidth="1"/>
    <col min="11" max="11" width="16.57421875" style="1" customWidth="1"/>
    <col min="12" max="12" width="24.140625" style="1" customWidth="1"/>
    <col min="13" max="13" width="15.140625" style="1" customWidth="1"/>
    <col min="14" max="14" width="19.7109375" style="1" customWidth="1"/>
    <col min="15" max="15" width="13.140625" style="1" customWidth="1"/>
    <col min="16" max="16" width="16.57421875" style="1" customWidth="1"/>
    <col min="17" max="17" width="17.00390625" style="1" customWidth="1"/>
    <col min="18" max="18" width="15.28125" style="1" customWidth="1"/>
    <col min="19" max="19" width="10.57421875" style="1" bestFit="1" customWidth="1"/>
    <col min="20" max="16384" width="9.140625" style="1" customWidth="1"/>
  </cols>
  <sheetData>
    <row r="1" spans="1:16" s="3" customFormat="1" ht="75.75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9"/>
      <c r="L1" s="739"/>
      <c r="M1" s="740"/>
      <c r="N1" s="740"/>
      <c r="O1" s="740"/>
      <c r="P1" s="740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478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854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53.25" customHeight="1" thickBot="1">
      <c r="A7" s="690" t="s">
        <v>233</v>
      </c>
      <c r="B7" s="809"/>
      <c r="C7" s="48" t="s">
        <v>235</v>
      </c>
      <c r="D7" s="755" t="s">
        <v>243</v>
      </c>
      <c r="E7" s="756"/>
      <c r="F7" s="757"/>
      <c r="G7" s="776"/>
      <c r="H7" s="855" t="s">
        <v>49</v>
      </c>
      <c r="I7" s="856"/>
      <c r="J7" s="826" t="s">
        <v>207</v>
      </c>
      <c r="K7" s="828"/>
      <c r="L7" s="828"/>
      <c r="M7" s="828"/>
      <c r="N7" s="828"/>
      <c r="O7" s="828"/>
      <c r="P7" s="829"/>
    </row>
    <row r="8" spans="1:16" s="4" customFormat="1" ht="33" customHeigh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29" t="s">
        <v>19</v>
      </c>
      <c r="K8" s="751" t="s">
        <v>11</v>
      </c>
      <c r="L8" s="857"/>
      <c r="M8" s="858"/>
      <c r="N8" s="752"/>
      <c r="O8" s="849"/>
      <c r="P8" s="849" t="s">
        <v>52</v>
      </c>
    </row>
    <row r="9" spans="1:16" s="4" customFormat="1" ht="33" customHeight="1">
      <c r="A9" s="764"/>
      <c r="B9" s="749"/>
      <c r="C9" s="753"/>
      <c r="D9" s="754"/>
      <c r="E9" s="765"/>
      <c r="F9" s="749"/>
      <c r="G9" s="749"/>
      <c r="H9" s="767"/>
      <c r="I9" s="769"/>
      <c r="J9" s="759"/>
      <c r="K9" s="762" t="s">
        <v>98</v>
      </c>
      <c r="L9" s="763"/>
      <c r="M9" s="852" t="s">
        <v>99</v>
      </c>
      <c r="N9" s="853"/>
      <c r="O9" s="850"/>
      <c r="P9" s="850"/>
    </row>
    <row r="10" spans="1:18" s="5" customFormat="1" ht="66.75" customHeight="1" thickBot="1">
      <c r="A10" s="732"/>
      <c r="B10" s="703"/>
      <c r="C10" s="697"/>
      <c r="D10" s="699"/>
      <c r="E10" s="701"/>
      <c r="F10" s="703"/>
      <c r="G10" s="703"/>
      <c r="H10" s="768"/>
      <c r="I10" s="728"/>
      <c r="J10" s="730"/>
      <c r="K10" s="24" t="s">
        <v>12</v>
      </c>
      <c r="L10" s="17" t="s">
        <v>13</v>
      </c>
      <c r="M10" s="24" t="s">
        <v>12</v>
      </c>
      <c r="N10" s="35" t="s">
        <v>13</v>
      </c>
      <c r="O10" s="851"/>
      <c r="P10" s="851"/>
      <c r="Q10" s="61">
        <v>79</v>
      </c>
      <c r="R10" s="61">
        <v>47</v>
      </c>
    </row>
    <row r="11" spans="1:18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(L25-$Q$10)/4</f>
        <v>-19.75</v>
      </c>
      <c r="R11" s="15">
        <f>(N25-$R$10)/4</f>
        <v>-11.75</v>
      </c>
    </row>
    <row r="12" spans="1:19" s="5" customFormat="1" ht="83.25" customHeight="1">
      <c r="A12" s="77">
        <v>1</v>
      </c>
      <c r="B12" s="102">
        <v>67</v>
      </c>
      <c r="C12" s="55" t="s">
        <v>90</v>
      </c>
      <c r="D12" s="304">
        <v>1989</v>
      </c>
      <c r="E12" s="66" t="s">
        <v>82</v>
      </c>
      <c r="F12" s="128"/>
      <c r="G12" s="344" t="s">
        <v>201</v>
      </c>
      <c r="H12" s="175" t="s">
        <v>92</v>
      </c>
      <c r="I12" s="247" t="s">
        <v>89</v>
      </c>
      <c r="J12" s="247" t="s">
        <v>154</v>
      </c>
      <c r="K12" s="33">
        <v>0</v>
      </c>
      <c r="L12" s="42">
        <v>72.29</v>
      </c>
      <c r="M12" s="59">
        <v>0</v>
      </c>
      <c r="N12" s="34">
        <v>35.66</v>
      </c>
      <c r="O12" s="44"/>
      <c r="P12" s="157"/>
      <c r="Q12" s="25">
        <f aca="true" t="shared" si="0" ref="Q12:Q24">(L12-$Q$10)/4</f>
        <v>-1.6774999999999984</v>
      </c>
      <c r="R12" s="15">
        <f aca="true" t="shared" si="1" ref="R12:R24">(N12-$R$10)/1</f>
        <v>-11.340000000000003</v>
      </c>
      <c r="S12" s="5">
        <v>4</v>
      </c>
    </row>
    <row r="13" spans="1:19" s="5" customFormat="1" ht="83.25" customHeight="1">
      <c r="A13" s="99">
        <v>2</v>
      </c>
      <c r="B13" s="106">
        <v>86</v>
      </c>
      <c r="C13" s="101" t="s">
        <v>91</v>
      </c>
      <c r="D13" s="333">
        <v>1987</v>
      </c>
      <c r="E13" s="334" t="s">
        <v>86</v>
      </c>
      <c r="F13" s="130"/>
      <c r="G13" s="392" t="s">
        <v>284</v>
      </c>
      <c r="H13" s="378" t="s">
        <v>271</v>
      </c>
      <c r="I13" s="330" t="s">
        <v>157</v>
      </c>
      <c r="J13" s="330" t="s">
        <v>153</v>
      </c>
      <c r="K13" s="95">
        <v>0</v>
      </c>
      <c r="L13" s="96">
        <v>77.41</v>
      </c>
      <c r="M13" s="97">
        <v>0</v>
      </c>
      <c r="N13" s="98">
        <v>36.01</v>
      </c>
      <c r="O13" s="43"/>
      <c r="P13" s="158"/>
      <c r="Q13" s="25">
        <f t="shared" si="0"/>
        <v>-0.39750000000000085</v>
      </c>
      <c r="R13" s="15">
        <f t="shared" si="1"/>
        <v>-10.990000000000002</v>
      </c>
      <c r="S13" s="5">
        <v>5</v>
      </c>
    </row>
    <row r="14" spans="1:19" s="5" customFormat="1" ht="83.25" customHeight="1">
      <c r="A14" s="77">
        <v>3</v>
      </c>
      <c r="B14" s="102">
        <v>56</v>
      </c>
      <c r="C14" s="55" t="s">
        <v>367</v>
      </c>
      <c r="D14" s="304">
        <v>1979</v>
      </c>
      <c r="E14" s="66"/>
      <c r="F14" s="128"/>
      <c r="G14" s="344" t="s">
        <v>444</v>
      </c>
      <c r="H14" s="175"/>
      <c r="I14" s="247" t="s">
        <v>355</v>
      </c>
      <c r="J14" s="247" t="s">
        <v>8</v>
      </c>
      <c r="K14" s="33">
        <v>0</v>
      </c>
      <c r="L14" s="42">
        <v>76.67</v>
      </c>
      <c r="M14" s="59">
        <v>0</v>
      </c>
      <c r="N14" s="34">
        <v>36.85</v>
      </c>
      <c r="O14" s="44"/>
      <c r="P14" s="157"/>
      <c r="Q14" s="25">
        <f t="shared" si="0"/>
        <v>-0.5824999999999996</v>
      </c>
      <c r="R14" s="15">
        <f t="shared" si="1"/>
        <v>-10.149999999999999</v>
      </c>
      <c r="S14" s="5">
        <v>3</v>
      </c>
    </row>
    <row r="15" spans="1:19" s="5" customFormat="1" ht="83.25" customHeight="1">
      <c r="A15" s="77">
        <v>4</v>
      </c>
      <c r="B15" s="102">
        <v>88</v>
      </c>
      <c r="C15" s="55" t="s">
        <v>91</v>
      </c>
      <c r="D15" s="304">
        <v>1987</v>
      </c>
      <c r="E15" s="66" t="s">
        <v>86</v>
      </c>
      <c r="F15" s="128"/>
      <c r="G15" s="344" t="s">
        <v>409</v>
      </c>
      <c r="H15" s="175"/>
      <c r="I15" s="247" t="s">
        <v>152</v>
      </c>
      <c r="J15" s="247" t="s">
        <v>153</v>
      </c>
      <c r="K15" s="33">
        <v>0</v>
      </c>
      <c r="L15" s="42">
        <v>78.99</v>
      </c>
      <c r="M15" s="59">
        <v>0</v>
      </c>
      <c r="N15" s="34">
        <v>39.89</v>
      </c>
      <c r="O15" s="44"/>
      <c r="P15" s="157"/>
      <c r="Q15" s="25">
        <f t="shared" si="0"/>
        <v>-0.002500000000001279</v>
      </c>
      <c r="R15" s="15">
        <f t="shared" si="1"/>
        <v>-7.109999999999999</v>
      </c>
      <c r="S15" s="5">
        <v>2</v>
      </c>
    </row>
    <row r="16" spans="1:19" s="5" customFormat="1" ht="83.25" customHeight="1">
      <c r="A16" s="77">
        <v>5</v>
      </c>
      <c r="B16" s="102">
        <v>55</v>
      </c>
      <c r="C16" s="55" t="s">
        <v>367</v>
      </c>
      <c r="D16" s="304">
        <v>1979</v>
      </c>
      <c r="E16" s="66"/>
      <c r="F16" s="128"/>
      <c r="G16" s="344" t="s">
        <v>403</v>
      </c>
      <c r="H16" s="175"/>
      <c r="I16" s="247" t="s">
        <v>355</v>
      </c>
      <c r="J16" s="247" t="s">
        <v>8</v>
      </c>
      <c r="K16" s="33">
        <v>0</v>
      </c>
      <c r="L16" s="42">
        <v>77.67</v>
      </c>
      <c r="M16" s="59">
        <v>0</v>
      </c>
      <c r="N16" s="34">
        <v>41.69</v>
      </c>
      <c r="O16" s="44"/>
      <c r="P16" s="157"/>
      <c r="Q16" s="25">
        <f t="shared" si="0"/>
        <v>-0.3324999999999996</v>
      </c>
      <c r="R16" s="15">
        <f t="shared" si="1"/>
        <v>-5.310000000000002</v>
      </c>
      <c r="S16" s="5">
        <v>1</v>
      </c>
    </row>
    <row r="17" spans="1:18" s="5" customFormat="1" ht="83.25" customHeight="1">
      <c r="A17" s="77">
        <v>6</v>
      </c>
      <c r="B17" s="102">
        <v>51</v>
      </c>
      <c r="C17" s="55" t="s">
        <v>353</v>
      </c>
      <c r="D17" s="304">
        <v>1979</v>
      </c>
      <c r="E17" s="66"/>
      <c r="F17" s="128"/>
      <c r="G17" s="344" t="s">
        <v>402</v>
      </c>
      <c r="H17" s="175"/>
      <c r="I17" s="247" t="s">
        <v>355</v>
      </c>
      <c r="J17" s="247" t="s">
        <v>8</v>
      </c>
      <c r="K17" s="33">
        <v>1</v>
      </c>
      <c r="L17" s="42">
        <v>82.1</v>
      </c>
      <c r="M17" s="59"/>
      <c r="N17" s="34"/>
      <c r="O17" s="44"/>
      <c r="P17" s="157"/>
      <c r="Q17" s="25">
        <f t="shared" si="0"/>
        <v>0.7749999999999986</v>
      </c>
      <c r="R17" s="15">
        <f t="shared" si="1"/>
        <v>-47</v>
      </c>
    </row>
    <row r="18" spans="1:18" s="5" customFormat="1" ht="83.25" customHeight="1">
      <c r="A18" s="77">
        <v>7</v>
      </c>
      <c r="B18" s="102">
        <v>66</v>
      </c>
      <c r="C18" s="55" t="s">
        <v>90</v>
      </c>
      <c r="D18" s="304">
        <v>1989</v>
      </c>
      <c r="E18" s="66" t="s">
        <v>82</v>
      </c>
      <c r="F18" s="128"/>
      <c r="G18" s="344" t="s">
        <v>445</v>
      </c>
      <c r="H18" s="175" t="s">
        <v>404</v>
      </c>
      <c r="I18" s="247" t="s">
        <v>485</v>
      </c>
      <c r="J18" s="247" t="s">
        <v>154</v>
      </c>
      <c r="K18" s="33">
        <v>4</v>
      </c>
      <c r="L18" s="42">
        <v>71.88</v>
      </c>
      <c r="M18" s="59"/>
      <c r="N18" s="34"/>
      <c r="O18" s="44"/>
      <c r="P18" s="157"/>
      <c r="Q18" s="25">
        <f t="shared" si="0"/>
        <v>-1.7800000000000011</v>
      </c>
      <c r="R18" s="15">
        <f t="shared" si="1"/>
        <v>-47</v>
      </c>
    </row>
    <row r="19" spans="1:18" s="5" customFormat="1" ht="83.25" customHeight="1">
      <c r="A19" s="77">
        <v>8</v>
      </c>
      <c r="B19" s="102">
        <v>83</v>
      </c>
      <c r="C19" s="55" t="s">
        <v>272</v>
      </c>
      <c r="D19" s="304">
        <v>1958</v>
      </c>
      <c r="E19" s="66" t="s">
        <v>86</v>
      </c>
      <c r="F19" s="128"/>
      <c r="G19" s="344" t="s">
        <v>410</v>
      </c>
      <c r="H19" s="175"/>
      <c r="I19" s="247" t="s">
        <v>152</v>
      </c>
      <c r="J19" s="247" t="s">
        <v>97</v>
      </c>
      <c r="K19" s="33">
        <v>4</v>
      </c>
      <c r="L19" s="42">
        <v>76.77</v>
      </c>
      <c r="M19" s="59"/>
      <c r="N19" s="34"/>
      <c r="O19" s="44"/>
      <c r="P19" s="157"/>
      <c r="Q19" s="25">
        <f t="shared" si="0"/>
        <v>-0.557500000000001</v>
      </c>
      <c r="R19" s="15">
        <f t="shared" si="1"/>
        <v>-47</v>
      </c>
    </row>
    <row r="20" spans="1:18" s="5" customFormat="1" ht="83.25" customHeight="1">
      <c r="A20" s="77">
        <v>9</v>
      </c>
      <c r="B20" s="102">
        <v>11</v>
      </c>
      <c r="C20" s="55" t="s">
        <v>393</v>
      </c>
      <c r="D20" s="304">
        <v>1965</v>
      </c>
      <c r="E20" s="66" t="s">
        <v>82</v>
      </c>
      <c r="F20" s="128"/>
      <c r="G20" s="344" t="s">
        <v>394</v>
      </c>
      <c r="H20" s="175"/>
      <c r="I20" s="247" t="s">
        <v>305</v>
      </c>
      <c r="J20" s="247" t="s">
        <v>362</v>
      </c>
      <c r="K20" s="33">
        <v>4</v>
      </c>
      <c r="L20" s="42">
        <v>77.61</v>
      </c>
      <c r="M20" s="59"/>
      <c r="N20" s="34"/>
      <c r="O20" s="44"/>
      <c r="P20" s="157"/>
      <c r="Q20" s="25">
        <f t="shared" si="0"/>
        <v>-0.34750000000000014</v>
      </c>
      <c r="R20" s="15">
        <f t="shared" si="1"/>
        <v>-47</v>
      </c>
    </row>
    <row r="21" spans="1:18" s="5" customFormat="1" ht="83.25" customHeight="1">
      <c r="A21" s="77">
        <v>10</v>
      </c>
      <c r="B21" s="102">
        <v>49</v>
      </c>
      <c r="C21" s="55" t="s">
        <v>398</v>
      </c>
      <c r="D21" s="304">
        <v>1974</v>
      </c>
      <c r="E21" s="66" t="s">
        <v>82</v>
      </c>
      <c r="F21" s="128"/>
      <c r="G21" s="344" t="s">
        <v>408</v>
      </c>
      <c r="H21" s="175" t="s">
        <v>399</v>
      </c>
      <c r="I21" s="174" t="s">
        <v>400</v>
      </c>
      <c r="J21" s="247" t="s">
        <v>401</v>
      </c>
      <c r="K21" s="33">
        <v>5</v>
      </c>
      <c r="L21" s="42">
        <v>80.69</v>
      </c>
      <c r="M21" s="59"/>
      <c r="N21" s="34"/>
      <c r="O21" s="44"/>
      <c r="P21" s="157"/>
      <c r="Q21" s="25">
        <f t="shared" si="0"/>
        <v>0.42249999999999943</v>
      </c>
      <c r="R21" s="15">
        <f t="shared" si="1"/>
        <v>-47</v>
      </c>
    </row>
    <row r="22" spans="1:18" s="5" customFormat="1" ht="83.25" customHeight="1">
      <c r="A22" s="77">
        <v>11</v>
      </c>
      <c r="B22" s="102">
        <v>52</v>
      </c>
      <c r="C22" s="55" t="s">
        <v>353</v>
      </c>
      <c r="D22" s="304">
        <v>1979</v>
      </c>
      <c r="E22" s="66"/>
      <c r="F22" s="128"/>
      <c r="G22" s="344" t="s">
        <v>412</v>
      </c>
      <c r="H22" s="175"/>
      <c r="I22" s="247" t="s">
        <v>355</v>
      </c>
      <c r="J22" s="247" t="s">
        <v>8</v>
      </c>
      <c r="K22" s="33">
        <v>6</v>
      </c>
      <c r="L22" s="42">
        <v>84.32</v>
      </c>
      <c r="M22" s="59"/>
      <c r="N22" s="34"/>
      <c r="O22" s="44"/>
      <c r="P22" s="157"/>
      <c r="Q22" s="25">
        <f t="shared" si="0"/>
        <v>1.3299999999999983</v>
      </c>
      <c r="R22" s="15">
        <f t="shared" si="1"/>
        <v>-47</v>
      </c>
    </row>
    <row r="23" spans="1:18" s="5" customFormat="1" ht="83.25" customHeight="1">
      <c r="A23" s="77">
        <v>12</v>
      </c>
      <c r="B23" s="102">
        <v>76</v>
      </c>
      <c r="C23" s="55" t="s">
        <v>101</v>
      </c>
      <c r="D23" s="304">
        <v>1974</v>
      </c>
      <c r="E23" s="66" t="s">
        <v>86</v>
      </c>
      <c r="F23" s="128"/>
      <c r="G23" s="344" t="s">
        <v>106</v>
      </c>
      <c r="H23" s="175" t="s">
        <v>107</v>
      </c>
      <c r="I23" s="247" t="s">
        <v>79</v>
      </c>
      <c r="J23" s="247" t="s">
        <v>8</v>
      </c>
      <c r="K23" s="33">
        <v>6</v>
      </c>
      <c r="L23" s="42">
        <v>86.58</v>
      </c>
      <c r="M23" s="59"/>
      <c r="N23" s="34"/>
      <c r="O23" s="44"/>
      <c r="P23" s="157"/>
      <c r="Q23" s="25">
        <f t="shared" si="0"/>
        <v>1.8949999999999996</v>
      </c>
      <c r="R23" s="15">
        <f t="shared" si="1"/>
        <v>-47</v>
      </c>
    </row>
    <row r="24" spans="1:18" s="5" customFormat="1" ht="83.25" customHeight="1" thickBot="1">
      <c r="A24" s="79">
        <v>13</v>
      </c>
      <c r="B24" s="103">
        <v>10</v>
      </c>
      <c r="C24" s="56" t="s">
        <v>393</v>
      </c>
      <c r="D24" s="305">
        <v>1965</v>
      </c>
      <c r="E24" s="306" t="s">
        <v>82</v>
      </c>
      <c r="F24" s="170"/>
      <c r="G24" s="345" t="s">
        <v>411</v>
      </c>
      <c r="H24" s="518"/>
      <c r="I24" s="81" t="s">
        <v>305</v>
      </c>
      <c r="J24" s="81" t="s">
        <v>362</v>
      </c>
      <c r="K24" s="276">
        <v>11</v>
      </c>
      <c r="L24" s="277">
        <v>88</v>
      </c>
      <c r="M24" s="278"/>
      <c r="N24" s="279"/>
      <c r="O24" s="271"/>
      <c r="P24" s="163"/>
      <c r="Q24" s="25">
        <f t="shared" si="0"/>
        <v>2.25</v>
      </c>
      <c r="R24" s="15">
        <f t="shared" si="1"/>
        <v>-47</v>
      </c>
    </row>
    <row r="25" spans="1:13" s="4" customFormat="1" ht="15.75" customHeight="1">
      <c r="A25" s="7"/>
      <c r="B25" s="8"/>
      <c r="C25" s="9"/>
      <c r="D25" s="10"/>
      <c r="E25" s="10"/>
      <c r="F25" s="10"/>
      <c r="G25" s="11"/>
      <c r="H25" s="11"/>
      <c r="I25" s="11"/>
      <c r="J25" s="12"/>
      <c r="K25" s="13"/>
      <c r="L25" s="13"/>
      <c r="M25" s="13"/>
    </row>
    <row r="26" spans="1:13" s="3" customFormat="1" ht="23.25" customHeight="1">
      <c r="A26" s="14"/>
      <c r="B26" s="14"/>
      <c r="C26" s="6"/>
      <c r="E26" s="22"/>
      <c r="F26" s="22"/>
      <c r="G26" s="18" t="s">
        <v>15</v>
      </c>
      <c r="H26" s="16"/>
      <c r="I26" s="20"/>
      <c r="J26" s="18" t="s">
        <v>294</v>
      </c>
      <c r="L26" s="14"/>
      <c r="M26" s="14"/>
    </row>
    <row r="27" spans="1:13" s="3" customFormat="1" ht="9.75" customHeight="1">
      <c r="A27" s="14"/>
      <c r="B27" s="14"/>
      <c r="C27" s="6"/>
      <c r="E27" s="16"/>
      <c r="F27" s="16"/>
      <c r="G27" s="16"/>
      <c r="H27" s="16"/>
      <c r="I27" s="20"/>
      <c r="J27" s="21"/>
      <c r="L27" s="14"/>
      <c r="M27" s="14"/>
    </row>
    <row r="28" spans="1:13" s="3" customFormat="1" ht="30" customHeight="1">
      <c r="A28" s="14"/>
      <c r="B28" s="14"/>
      <c r="C28" s="6"/>
      <c r="E28" s="22"/>
      <c r="F28" s="22"/>
      <c r="G28" s="18" t="s">
        <v>2</v>
      </c>
      <c r="H28" s="16"/>
      <c r="I28" s="20"/>
      <c r="J28" s="18" t="s">
        <v>20</v>
      </c>
      <c r="L28" s="14"/>
      <c r="M28" s="14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28">
    <mergeCell ref="A1:P1"/>
    <mergeCell ref="A2:P2"/>
    <mergeCell ref="A3:P3"/>
    <mergeCell ref="A4:P4"/>
    <mergeCell ref="A5:P5"/>
    <mergeCell ref="A6:B6"/>
    <mergeCell ref="D6:G6"/>
    <mergeCell ref="H6:I6"/>
    <mergeCell ref="J6:P6"/>
    <mergeCell ref="A7:B7"/>
    <mergeCell ref="D7:G7"/>
    <mergeCell ref="H7:I7"/>
    <mergeCell ref="J7:P7"/>
    <mergeCell ref="A8:A10"/>
    <mergeCell ref="B8:B10"/>
    <mergeCell ref="C8:C10"/>
    <mergeCell ref="D8:D10"/>
    <mergeCell ref="E8:E10"/>
    <mergeCell ref="F8:F10"/>
    <mergeCell ref="P8:P10"/>
    <mergeCell ref="K9:L9"/>
    <mergeCell ref="M9:N9"/>
    <mergeCell ref="G8:G10"/>
    <mergeCell ref="H8:H10"/>
    <mergeCell ref="I8:I10"/>
    <mergeCell ref="J8:J10"/>
    <mergeCell ref="K8:N8"/>
    <mergeCell ref="O8:O10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"/>
  <sheetViews>
    <sheetView view="pageBreakPreview" zoomScale="41" zoomScaleNormal="61" zoomScaleSheetLayoutView="41" zoomScalePageLayoutView="0" workbookViewId="0" topLeftCell="A7">
      <selection activeCell="G22" sqref="G22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39.7109375" style="1" customWidth="1"/>
    <col min="8" max="8" width="48.00390625" style="1" customWidth="1"/>
    <col min="9" max="9" width="46.00390625" style="1" customWidth="1"/>
    <col min="10" max="10" width="43.140625" style="1" customWidth="1"/>
    <col min="11" max="11" width="16.57421875" style="1" customWidth="1"/>
    <col min="12" max="12" width="24.140625" style="1" customWidth="1"/>
    <col min="13" max="13" width="15.140625" style="1" customWidth="1"/>
    <col min="14" max="14" width="19.7109375" style="1" customWidth="1"/>
    <col min="15" max="15" width="13.140625" style="1" customWidth="1"/>
    <col min="16" max="16" width="16.57421875" style="1" customWidth="1"/>
    <col min="17" max="17" width="17.7109375" style="1" customWidth="1"/>
    <col min="18" max="18" width="15.28125" style="1" customWidth="1"/>
    <col min="19" max="16384" width="9.140625" style="1" customWidth="1"/>
  </cols>
  <sheetData>
    <row r="1" spans="1:16" s="3" customFormat="1" ht="75.75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9"/>
      <c r="L1" s="739"/>
      <c r="M1" s="740"/>
      <c r="N1" s="740"/>
      <c r="O1" s="740"/>
      <c r="P1" s="740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478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854"/>
      <c r="C6" s="47" t="s">
        <v>28</v>
      </c>
      <c r="D6" s="712" t="s">
        <v>29</v>
      </c>
      <c r="E6" s="713"/>
      <c r="F6" s="714"/>
      <c r="G6" s="718"/>
      <c r="H6" s="784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53.25" customHeight="1" thickBot="1">
      <c r="A7" s="690" t="s">
        <v>223</v>
      </c>
      <c r="B7" s="809"/>
      <c r="C7" s="48" t="s">
        <v>43</v>
      </c>
      <c r="D7" s="755" t="s">
        <v>220</v>
      </c>
      <c r="E7" s="756"/>
      <c r="F7" s="757"/>
      <c r="G7" s="758"/>
      <c r="H7" s="880"/>
      <c r="I7" s="856"/>
      <c r="J7" s="826" t="s">
        <v>238</v>
      </c>
      <c r="K7" s="828"/>
      <c r="L7" s="828"/>
      <c r="M7" s="828"/>
      <c r="N7" s="828"/>
      <c r="O7" s="828"/>
      <c r="P7" s="829"/>
    </row>
    <row r="8" spans="1:16" s="4" customFormat="1" ht="33" customHeight="1" thickBo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33" t="s">
        <v>3</v>
      </c>
      <c r="H8" s="786" t="s">
        <v>16</v>
      </c>
      <c r="I8" s="727" t="s">
        <v>17</v>
      </c>
      <c r="J8" s="729" t="s">
        <v>19</v>
      </c>
      <c r="K8" s="737" t="s">
        <v>11</v>
      </c>
      <c r="L8" s="760"/>
      <c r="M8" s="761"/>
      <c r="N8" s="777"/>
      <c r="O8" s="849"/>
      <c r="P8" s="849" t="s">
        <v>52</v>
      </c>
    </row>
    <row r="9" spans="1:16" s="4" customFormat="1" ht="33" customHeight="1" thickBot="1">
      <c r="A9" s="764"/>
      <c r="B9" s="749"/>
      <c r="C9" s="753"/>
      <c r="D9" s="754"/>
      <c r="E9" s="765"/>
      <c r="F9" s="749"/>
      <c r="G9" s="750"/>
      <c r="H9" s="787"/>
      <c r="I9" s="769"/>
      <c r="J9" s="759"/>
      <c r="K9" s="737" t="s">
        <v>98</v>
      </c>
      <c r="L9" s="761"/>
      <c r="M9" s="881" t="s">
        <v>99</v>
      </c>
      <c r="N9" s="882"/>
      <c r="O9" s="850"/>
      <c r="P9" s="850"/>
    </row>
    <row r="10" spans="1:18" s="5" customFormat="1" ht="66.75" customHeight="1" thickBot="1">
      <c r="A10" s="732"/>
      <c r="B10" s="703"/>
      <c r="C10" s="697"/>
      <c r="D10" s="699"/>
      <c r="E10" s="701"/>
      <c r="F10" s="703"/>
      <c r="G10" s="734"/>
      <c r="H10" s="788"/>
      <c r="I10" s="728"/>
      <c r="J10" s="730"/>
      <c r="K10" s="426" t="s">
        <v>12</v>
      </c>
      <c r="L10" s="427" t="s">
        <v>13</v>
      </c>
      <c r="M10" s="426" t="s">
        <v>12</v>
      </c>
      <c r="N10" s="428" t="s">
        <v>13</v>
      </c>
      <c r="O10" s="851"/>
      <c r="P10" s="851"/>
      <c r="Q10" s="61">
        <v>95</v>
      </c>
      <c r="R10" s="61">
        <v>54</v>
      </c>
    </row>
    <row r="11" spans="1:18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51" t="s">
        <v>25</v>
      </c>
      <c r="H11" s="537"/>
      <c r="I11" s="54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(L24-$Q$10)/4</f>
        <v>-23.75</v>
      </c>
      <c r="R11" s="15">
        <f>(N24-$R$10)/4</f>
        <v>-13.5</v>
      </c>
    </row>
    <row r="12" spans="1:18" s="5" customFormat="1" ht="84.75" customHeight="1">
      <c r="A12" s="75">
        <v>1</v>
      </c>
      <c r="B12" s="104">
        <v>61</v>
      </c>
      <c r="C12" s="283" t="s">
        <v>141</v>
      </c>
      <c r="D12" s="112">
        <v>1991</v>
      </c>
      <c r="E12" s="73" t="s">
        <v>77</v>
      </c>
      <c r="F12" s="140"/>
      <c r="G12" s="246" t="s">
        <v>142</v>
      </c>
      <c r="H12" s="589"/>
      <c r="I12" s="85" t="s">
        <v>131</v>
      </c>
      <c r="J12" s="85" t="s">
        <v>132</v>
      </c>
      <c r="K12" s="150">
        <v>0</v>
      </c>
      <c r="L12" s="151">
        <v>76.75</v>
      </c>
      <c r="M12" s="152">
        <v>0</v>
      </c>
      <c r="N12" s="153">
        <v>36.28</v>
      </c>
      <c r="O12" s="74"/>
      <c r="P12" s="156"/>
      <c r="Q12" s="25">
        <f aca="true" t="shared" si="0" ref="Q12:Q23">(L12-$Q$10)/4</f>
        <v>-4.5625</v>
      </c>
      <c r="R12" s="15">
        <f aca="true" t="shared" si="1" ref="R12:R23">(N12-$R$10)/1</f>
        <v>-17.72</v>
      </c>
    </row>
    <row r="13" spans="1:18" s="5" customFormat="1" ht="84.75" customHeight="1">
      <c r="A13" s="77">
        <v>2</v>
      </c>
      <c r="B13" s="102">
        <v>35</v>
      </c>
      <c r="C13" s="55" t="s">
        <v>258</v>
      </c>
      <c r="D13" s="113">
        <v>1995</v>
      </c>
      <c r="E13" s="65" t="s">
        <v>81</v>
      </c>
      <c r="F13" s="128"/>
      <c r="G13" s="247" t="s">
        <v>262</v>
      </c>
      <c r="H13" s="590"/>
      <c r="I13" s="174" t="s">
        <v>254</v>
      </c>
      <c r="J13" s="86" t="s">
        <v>260</v>
      </c>
      <c r="K13" s="142">
        <v>0</v>
      </c>
      <c r="L13" s="143">
        <v>79.33</v>
      </c>
      <c r="M13" s="146">
        <v>0</v>
      </c>
      <c r="N13" s="147">
        <v>36.56</v>
      </c>
      <c r="O13" s="44"/>
      <c r="P13" s="157"/>
      <c r="Q13" s="25">
        <f t="shared" si="0"/>
        <v>-3.9175000000000004</v>
      </c>
      <c r="R13" s="15">
        <f t="shared" si="1"/>
        <v>-17.439999999999998</v>
      </c>
    </row>
    <row r="14" spans="1:18" s="5" customFormat="1" ht="84.75" customHeight="1">
      <c r="A14" s="77">
        <v>3</v>
      </c>
      <c r="B14" s="102">
        <v>75</v>
      </c>
      <c r="C14" s="55" t="s">
        <v>369</v>
      </c>
      <c r="D14" s="113">
        <v>1992</v>
      </c>
      <c r="E14" s="65" t="s">
        <v>81</v>
      </c>
      <c r="F14" s="128"/>
      <c r="G14" s="247" t="s">
        <v>370</v>
      </c>
      <c r="H14" s="590"/>
      <c r="I14" s="86" t="s">
        <v>337</v>
      </c>
      <c r="J14" s="86" t="s">
        <v>101</v>
      </c>
      <c r="K14" s="142">
        <v>0</v>
      </c>
      <c r="L14" s="143">
        <v>83.35</v>
      </c>
      <c r="M14" s="146">
        <v>0</v>
      </c>
      <c r="N14" s="147">
        <v>36.59</v>
      </c>
      <c r="O14" s="44"/>
      <c r="P14" s="157"/>
      <c r="Q14" s="25">
        <f t="shared" si="0"/>
        <v>-2.9125000000000014</v>
      </c>
      <c r="R14" s="15">
        <f t="shared" si="1"/>
        <v>-17.409999999999997</v>
      </c>
    </row>
    <row r="15" spans="1:18" s="5" customFormat="1" ht="84.75" customHeight="1">
      <c r="A15" s="77">
        <v>4</v>
      </c>
      <c r="B15" s="102">
        <v>78</v>
      </c>
      <c r="C15" s="55" t="s">
        <v>333</v>
      </c>
      <c r="D15" s="113">
        <v>1971</v>
      </c>
      <c r="E15" s="65" t="s">
        <v>86</v>
      </c>
      <c r="F15" s="128"/>
      <c r="G15" s="247" t="s">
        <v>345</v>
      </c>
      <c r="H15" s="590"/>
      <c r="I15" s="86" t="s">
        <v>335</v>
      </c>
      <c r="J15" s="323" t="s">
        <v>336</v>
      </c>
      <c r="K15" s="142">
        <v>0</v>
      </c>
      <c r="L15" s="143">
        <v>74.61</v>
      </c>
      <c r="M15" s="146">
        <v>0</v>
      </c>
      <c r="N15" s="147">
        <v>37.64</v>
      </c>
      <c r="O15" s="44"/>
      <c r="P15" s="157"/>
      <c r="Q15" s="25">
        <f t="shared" si="0"/>
        <v>-5.0975</v>
      </c>
      <c r="R15" s="15">
        <f t="shared" si="1"/>
        <v>-16.36</v>
      </c>
    </row>
    <row r="16" spans="1:18" s="5" customFormat="1" ht="84.75" customHeight="1">
      <c r="A16" s="77">
        <v>5</v>
      </c>
      <c r="B16" s="102">
        <v>82</v>
      </c>
      <c r="C16" s="55" t="s">
        <v>371</v>
      </c>
      <c r="D16" s="113">
        <v>1997</v>
      </c>
      <c r="E16" s="65" t="s">
        <v>77</v>
      </c>
      <c r="F16" s="128"/>
      <c r="G16" s="247" t="s">
        <v>372</v>
      </c>
      <c r="H16" s="590"/>
      <c r="I16" s="86" t="s">
        <v>335</v>
      </c>
      <c r="J16" s="86" t="s">
        <v>347</v>
      </c>
      <c r="K16" s="142">
        <v>0</v>
      </c>
      <c r="L16" s="143">
        <v>77.45</v>
      </c>
      <c r="M16" s="146">
        <v>0</v>
      </c>
      <c r="N16" s="147">
        <v>39.44</v>
      </c>
      <c r="O16" s="44"/>
      <c r="P16" s="157"/>
      <c r="Q16" s="25">
        <f t="shared" si="0"/>
        <v>-4.387499999999999</v>
      </c>
      <c r="R16" s="15">
        <f t="shared" si="1"/>
        <v>-14.560000000000002</v>
      </c>
    </row>
    <row r="17" spans="1:18" s="5" customFormat="1" ht="84.75" customHeight="1">
      <c r="A17" s="77">
        <v>6</v>
      </c>
      <c r="B17" s="102">
        <v>45</v>
      </c>
      <c r="C17" s="55" t="s">
        <v>126</v>
      </c>
      <c r="D17" s="113">
        <v>2001</v>
      </c>
      <c r="E17" s="65" t="s">
        <v>84</v>
      </c>
      <c r="F17" s="128"/>
      <c r="G17" s="247" t="s">
        <v>441</v>
      </c>
      <c r="H17" s="590"/>
      <c r="I17" s="86" t="s">
        <v>306</v>
      </c>
      <c r="J17" s="86" t="s">
        <v>128</v>
      </c>
      <c r="K17" s="142">
        <v>4</v>
      </c>
      <c r="L17" s="143">
        <v>75.18</v>
      </c>
      <c r="M17" s="146"/>
      <c r="N17" s="147"/>
      <c r="O17" s="44"/>
      <c r="P17" s="157"/>
      <c r="Q17" s="25">
        <f t="shared" si="0"/>
        <v>-4.954999999999998</v>
      </c>
      <c r="R17" s="15">
        <f t="shared" si="1"/>
        <v>-54</v>
      </c>
    </row>
    <row r="18" spans="1:18" s="5" customFormat="1" ht="84.75" customHeight="1">
      <c r="A18" s="77">
        <v>7</v>
      </c>
      <c r="B18" s="102">
        <v>81</v>
      </c>
      <c r="C18" s="55" t="s">
        <v>486</v>
      </c>
      <c r="D18" s="113"/>
      <c r="E18" s="65" t="s">
        <v>7</v>
      </c>
      <c r="F18" s="128"/>
      <c r="G18" s="247" t="s">
        <v>346</v>
      </c>
      <c r="H18" s="590"/>
      <c r="I18" s="86" t="s">
        <v>335</v>
      </c>
      <c r="J18" s="86" t="s">
        <v>347</v>
      </c>
      <c r="K18" s="142">
        <v>4</v>
      </c>
      <c r="L18" s="143">
        <v>81.09</v>
      </c>
      <c r="M18" s="146"/>
      <c r="N18" s="147"/>
      <c r="O18" s="44"/>
      <c r="P18" s="157"/>
      <c r="Q18" s="25">
        <f t="shared" si="0"/>
        <v>-3.477499999999999</v>
      </c>
      <c r="R18" s="15">
        <f t="shared" si="1"/>
        <v>-54</v>
      </c>
    </row>
    <row r="19" spans="1:18" s="5" customFormat="1" ht="84.75" customHeight="1">
      <c r="A19" s="77">
        <v>8</v>
      </c>
      <c r="B19" s="106">
        <v>24</v>
      </c>
      <c r="C19" s="101" t="s">
        <v>453</v>
      </c>
      <c r="D19" s="117">
        <v>1980</v>
      </c>
      <c r="E19" s="94" t="s">
        <v>7</v>
      </c>
      <c r="F19" s="130"/>
      <c r="G19" s="330" t="s">
        <v>339</v>
      </c>
      <c r="H19" s="600"/>
      <c r="I19" s="107" t="s">
        <v>330</v>
      </c>
      <c r="J19" s="107" t="s">
        <v>328</v>
      </c>
      <c r="K19" s="144">
        <v>8</v>
      </c>
      <c r="L19" s="145">
        <v>72.84</v>
      </c>
      <c r="M19" s="148"/>
      <c r="N19" s="149"/>
      <c r="O19" s="43"/>
      <c r="P19" s="158"/>
      <c r="Q19" s="25">
        <f t="shared" si="0"/>
        <v>-5.539999999999999</v>
      </c>
      <c r="R19" s="15">
        <f t="shared" si="1"/>
        <v>-54</v>
      </c>
    </row>
    <row r="20" spans="1:18" s="5" customFormat="1" ht="84.75" customHeight="1">
      <c r="A20" s="77">
        <v>9</v>
      </c>
      <c r="B20" s="102">
        <v>74</v>
      </c>
      <c r="C20" s="55" t="s">
        <v>343</v>
      </c>
      <c r="D20" s="113">
        <v>1999</v>
      </c>
      <c r="E20" s="65" t="s">
        <v>84</v>
      </c>
      <c r="F20" s="128"/>
      <c r="G20" s="247" t="s">
        <v>344</v>
      </c>
      <c r="H20" s="590"/>
      <c r="I20" s="86" t="s">
        <v>337</v>
      </c>
      <c r="J20" s="86" t="s">
        <v>101</v>
      </c>
      <c r="K20" s="142">
        <v>8</v>
      </c>
      <c r="L20" s="143">
        <v>78.51</v>
      </c>
      <c r="M20" s="146"/>
      <c r="N20" s="147"/>
      <c r="O20" s="44"/>
      <c r="P20" s="157"/>
      <c r="Q20" s="25">
        <f t="shared" si="0"/>
        <v>-4.122499999999999</v>
      </c>
      <c r="R20" s="15">
        <f t="shared" si="1"/>
        <v>-54</v>
      </c>
    </row>
    <row r="21" spans="1:18" s="5" customFormat="1" ht="84.75" customHeight="1">
      <c r="A21" s="77">
        <v>10</v>
      </c>
      <c r="B21" s="102">
        <v>58</v>
      </c>
      <c r="C21" s="55" t="s">
        <v>134</v>
      </c>
      <c r="D21" s="113">
        <v>1967</v>
      </c>
      <c r="E21" s="65" t="s">
        <v>82</v>
      </c>
      <c r="F21" s="128"/>
      <c r="G21" s="247" t="s">
        <v>177</v>
      </c>
      <c r="H21" s="590"/>
      <c r="I21" s="86" t="s">
        <v>131</v>
      </c>
      <c r="J21" s="86" t="s">
        <v>8</v>
      </c>
      <c r="K21" s="142">
        <v>8</v>
      </c>
      <c r="L21" s="143">
        <v>80.41</v>
      </c>
      <c r="M21" s="146"/>
      <c r="N21" s="147"/>
      <c r="O21" s="44"/>
      <c r="P21" s="157"/>
      <c r="Q21" s="25">
        <f t="shared" si="0"/>
        <v>-3.647500000000001</v>
      </c>
      <c r="R21" s="15">
        <f t="shared" si="1"/>
        <v>-54</v>
      </c>
    </row>
    <row r="22" spans="1:18" s="5" customFormat="1" ht="84.75" customHeight="1">
      <c r="A22" s="77">
        <v>11</v>
      </c>
      <c r="B22" s="102">
        <v>62</v>
      </c>
      <c r="C22" s="55" t="s">
        <v>143</v>
      </c>
      <c r="D22" s="113">
        <v>1992</v>
      </c>
      <c r="E22" s="65" t="s">
        <v>77</v>
      </c>
      <c r="F22" s="128"/>
      <c r="G22" s="247" t="s">
        <v>144</v>
      </c>
      <c r="H22" s="590"/>
      <c r="I22" s="86" t="s">
        <v>131</v>
      </c>
      <c r="J22" s="86" t="s">
        <v>132</v>
      </c>
      <c r="K22" s="142">
        <v>12</v>
      </c>
      <c r="L22" s="143">
        <v>78.21</v>
      </c>
      <c r="M22" s="146"/>
      <c r="N22" s="147"/>
      <c r="O22" s="44"/>
      <c r="P22" s="157"/>
      <c r="Q22" s="25">
        <f t="shared" si="0"/>
        <v>-4.197500000000002</v>
      </c>
      <c r="R22" s="15">
        <f t="shared" si="1"/>
        <v>-54</v>
      </c>
    </row>
    <row r="23" spans="1:18" s="5" customFormat="1" ht="84.75" customHeight="1" thickBot="1">
      <c r="A23" s="79">
        <v>12</v>
      </c>
      <c r="B23" s="103">
        <v>42</v>
      </c>
      <c r="C23" s="56" t="s">
        <v>150</v>
      </c>
      <c r="D23" s="115"/>
      <c r="E23" s="70" t="s">
        <v>77</v>
      </c>
      <c r="F23" s="170"/>
      <c r="G23" s="81" t="s">
        <v>261</v>
      </c>
      <c r="H23" s="591"/>
      <c r="I23" s="87" t="s">
        <v>306</v>
      </c>
      <c r="J23" s="87" t="s">
        <v>128</v>
      </c>
      <c r="K23" s="268">
        <v>16</v>
      </c>
      <c r="L23" s="269">
        <v>109</v>
      </c>
      <c r="M23" s="270"/>
      <c r="N23" s="154"/>
      <c r="O23" s="271"/>
      <c r="P23" s="163"/>
      <c r="Q23" s="25">
        <f t="shared" si="0"/>
        <v>3.5</v>
      </c>
      <c r="R23" s="15">
        <f t="shared" si="1"/>
        <v>-54</v>
      </c>
    </row>
    <row r="24" spans="1:13" s="4" customFormat="1" ht="15.75" customHeight="1">
      <c r="A24" s="7"/>
      <c r="B24" s="8"/>
      <c r="C24" s="9"/>
      <c r="D24" s="10"/>
      <c r="E24" s="10"/>
      <c r="F24" s="10"/>
      <c r="G24" s="11"/>
      <c r="H24" s="11"/>
      <c r="I24" s="11"/>
      <c r="J24" s="12"/>
      <c r="K24" s="13"/>
      <c r="L24" s="13"/>
      <c r="M24" s="13"/>
    </row>
    <row r="25" spans="1:13" s="3" customFormat="1" ht="23.25" customHeight="1">
      <c r="A25" s="14"/>
      <c r="B25" s="14"/>
      <c r="C25" s="6"/>
      <c r="E25" s="22"/>
      <c r="F25" s="22"/>
      <c r="G25" s="18" t="s">
        <v>15</v>
      </c>
      <c r="H25" s="16"/>
      <c r="I25" s="20"/>
      <c r="J25" s="18" t="s">
        <v>294</v>
      </c>
      <c r="L25" s="14"/>
      <c r="M25" s="14"/>
    </row>
    <row r="26" spans="1:13" s="3" customFormat="1" ht="9.75" customHeight="1">
      <c r="A26" s="14"/>
      <c r="B26" s="14"/>
      <c r="C26" s="6"/>
      <c r="E26" s="16"/>
      <c r="F26" s="16"/>
      <c r="G26" s="16"/>
      <c r="H26" s="16"/>
      <c r="I26" s="20"/>
      <c r="J26" s="21"/>
      <c r="L26" s="14"/>
      <c r="M26" s="14"/>
    </row>
    <row r="27" spans="1:13" s="3" customFormat="1" ht="30" customHeight="1">
      <c r="A27" s="14"/>
      <c r="B27" s="14"/>
      <c r="C27" s="6"/>
      <c r="E27" s="22"/>
      <c r="F27" s="22"/>
      <c r="G27" s="18" t="s">
        <v>2</v>
      </c>
      <c r="H27" s="16"/>
      <c r="I27" s="20"/>
      <c r="J27" s="18" t="s">
        <v>20</v>
      </c>
      <c r="L27" s="14"/>
      <c r="M27" s="14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</sheetData>
  <sheetProtection/>
  <mergeCells count="28">
    <mergeCell ref="A1:P1"/>
    <mergeCell ref="A2:P2"/>
    <mergeCell ref="A3:P3"/>
    <mergeCell ref="A4:P4"/>
    <mergeCell ref="A5:P5"/>
    <mergeCell ref="A6:B6"/>
    <mergeCell ref="D6:G6"/>
    <mergeCell ref="H6:I6"/>
    <mergeCell ref="J6:P6"/>
    <mergeCell ref="A7:B7"/>
    <mergeCell ref="D7:G7"/>
    <mergeCell ref="H7:I7"/>
    <mergeCell ref="J7:P7"/>
    <mergeCell ref="A8:A10"/>
    <mergeCell ref="B8:B10"/>
    <mergeCell ref="C8:C10"/>
    <mergeCell ref="D8:D10"/>
    <mergeCell ref="E8:E10"/>
    <mergeCell ref="F8:F10"/>
    <mergeCell ref="P8:P10"/>
    <mergeCell ref="K9:L9"/>
    <mergeCell ref="M9:N9"/>
    <mergeCell ref="G8:G10"/>
    <mergeCell ref="H8:H10"/>
    <mergeCell ref="I8:I10"/>
    <mergeCell ref="J8:J10"/>
    <mergeCell ref="K8:N8"/>
    <mergeCell ref="O8:O10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"/>
  <sheetViews>
    <sheetView view="pageBreakPreview" zoomScale="41" zoomScaleNormal="61" zoomScaleSheetLayoutView="41" zoomScalePageLayoutView="0" workbookViewId="0" topLeftCell="A10">
      <selection activeCell="I14" sqref="I14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39.7109375" style="1" customWidth="1"/>
    <col min="8" max="8" width="48.7109375" style="1" customWidth="1"/>
    <col min="9" max="9" width="46.00390625" style="1" customWidth="1"/>
    <col min="10" max="10" width="43.140625" style="1" customWidth="1"/>
    <col min="11" max="11" width="16.57421875" style="1" customWidth="1"/>
    <col min="12" max="12" width="24.140625" style="1" customWidth="1"/>
    <col min="13" max="13" width="15.140625" style="1" customWidth="1"/>
    <col min="14" max="14" width="19.7109375" style="1" customWidth="1"/>
    <col min="15" max="15" width="13.140625" style="1" customWidth="1"/>
    <col min="16" max="16" width="16.57421875" style="1" customWidth="1"/>
    <col min="17" max="17" width="17.00390625" style="1" customWidth="1"/>
    <col min="18" max="18" width="15.28125" style="1" customWidth="1"/>
    <col min="19" max="16384" width="9.140625" style="1" customWidth="1"/>
  </cols>
  <sheetData>
    <row r="1" spans="1:16" s="3" customFormat="1" ht="75.75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9"/>
      <c r="L1" s="739"/>
      <c r="M1" s="740"/>
      <c r="N1" s="740"/>
      <c r="O1" s="740"/>
      <c r="P1" s="740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478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854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53.25" customHeight="1" thickBot="1">
      <c r="A7" s="690" t="s">
        <v>226</v>
      </c>
      <c r="B7" s="809"/>
      <c r="C7" s="48" t="s">
        <v>46</v>
      </c>
      <c r="D7" s="755" t="s">
        <v>220</v>
      </c>
      <c r="E7" s="756"/>
      <c r="F7" s="757"/>
      <c r="G7" s="776"/>
      <c r="H7" s="855"/>
      <c r="I7" s="856"/>
      <c r="J7" s="826" t="s">
        <v>239</v>
      </c>
      <c r="K7" s="828"/>
      <c r="L7" s="828"/>
      <c r="M7" s="828"/>
      <c r="N7" s="828"/>
      <c r="O7" s="828"/>
      <c r="P7" s="829"/>
    </row>
    <row r="8" spans="1:16" s="4" customFormat="1" ht="33" customHeigh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29" t="s">
        <v>19</v>
      </c>
      <c r="K8" s="751" t="s">
        <v>11</v>
      </c>
      <c r="L8" s="857"/>
      <c r="M8" s="858"/>
      <c r="N8" s="752"/>
      <c r="O8" s="849"/>
      <c r="P8" s="849" t="s">
        <v>52</v>
      </c>
    </row>
    <row r="9" spans="1:16" s="4" customFormat="1" ht="33" customHeight="1">
      <c r="A9" s="764"/>
      <c r="B9" s="749"/>
      <c r="C9" s="753"/>
      <c r="D9" s="754"/>
      <c r="E9" s="765"/>
      <c r="F9" s="749"/>
      <c r="G9" s="749"/>
      <c r="H9" s="767"/>
      <c r="I9" s="769"/>
      <c r="J9" s="759"/>
      <c r="K9" s="762" t="s">
        <v>98</v>
      </c>
      <c r="L9" s="763"/>
      <c r="M9" s="852" t="s">
        <v>99</v>
      </c>
      <c r="N9" s="853"/>
      <c r="O9" s="850"/>
      <c r="P9" s="850"/>
    </row>
    <row r="10" spans="1:18" s="5" customFormat="1" ht="66.75" customHeight="1" thickBot="1">
      <c r="A10" s="732"/>
      <c r="B10" s="703"/>
      <c r="C10" s="697"/>
      <c r="D10" s="699"/>
      <c r="E10" s="701"/>
      <c r="F10" s="703"/>
      <c r="G10" s="703"/>
      <c r="H10" s="768"/>
      <c r="I10" s="728"/>
      <c r="J10" s="730"/>
      <c r="K10" s="24" t="s">
        <v>12</v>
      </c>
      <c r="L10" s="17" t="s">
        <v>13</v>
      </c>
      <c r="M10" s="24" t="s">
        <v>12</v>
      </c>
      <c r="N10" s="35" t="s">
        <v>13</v>
      </c>
      <c r="O10" s="851"/>
      <c r="P10" s="851"/>
      <c r="Q10" s="61">
        <v>95</v>
      </c>
      <c r="R10" s="61">
        <v>54</v>
      </c>
    </row>
    <row r="11" spans="1:18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(L33-$Q$10)/4</f>
        <v>-23.75</v>
      </c>
      <c r="R11" s="15">
        <f>(N33-$R$10)/4</f>
        <v>-13.5</v>
      </c>
    </row>
    <row r="12" spans="1:18" s="5" customFormat="1" ht="44.25" customHeight="1" thickBot="1">
      <c r="A12" s="781" t="s">
        <v>93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3"/>
      <c r="Q12" s="25"/>
      <c r="R12" s="15"/>
    </row>
    <row r="13" spans="1:18" s="5" customFormat="1" ht="57" customHeight="1">
      <c r="A13" s="75">
        <v>1</v>
      </c>
      <c r="B13" s="104">
        <v>90</v>
      </c>
      <c r="C13" s="283" t="s">
        <v>487</v>
      </c>
      <c r="D13" s="119"/>
      <c r="E13" s="76" t="s">
        <v>7</v>
      </c>
      <c r="F13" s="140"/>
      <c r="G13" s="343" t="s">
        <v>419</v>
      </c>
      <c r="H13" s="324"/>
      <c r="I13" s="85" t="s">
        <v>83</v>
      </c>
      <c r="J13" s="341" t="s">
        <v>87</v>
      </c>
      <c r="K13" s="272">
        <v>14</v>
      </c>
      <c r="L13" s="273">
        <v>99.95</v>
      </c>
      <c r="M13" s="274"/>
      <c r="N13" s="275"/>
      <c r="O13" s="74"/>
      <c r="P13" s="156"/>
      <c r="Q13" s="25">
        <f>(L13-$Q$10)/4</f>
        <v>1.2375000000000007</v>
      </c>
      <c r="R13" s="15">
        <f>(N13-$R$10)/1</f>
        <v>-54</v>
      </c>
    </row>
    <row r="14" spans="1:18" s="5" customFormat="1" ht="56.25" customHeight="1">
      <c r="A14" s="99" t="s">
        <v>488</v>
      </c>
      <c r="B14" s="106">
        <v>91</v>
      </c>
      <c r="C14" s="101" t="s">
        <v>475</v>
      </c>
      <c r="D14" s="124"/>
      <c r="E14" s="100" t="s">
        <v>7</v>
      </c>
      <c r="F14" s="130"/>
      <c r="G14" s="392" t="s">
        <v>417</v>
      </c>
      <c r="H14" s="131"/>
      <c r="I14" s="107" t="s">
        <v>83</v>
      </c>
      <c r="J14" s="107" t="s">
        <v>87</v>
      </c>
      <c r="K14" s="95">
        <v>7</v>
      </c>
      <c r="L14" s="96">
        <v>104.21</v>
      </c>
      <c r="M14" s="97"/>
      <c r="N14" s="98"/>
      <c r="O14" s="43"/>
      <c r="P14" s="158"/>
      <c r="Q14" s="25">
        <f>(L14-$Q$10)/4</f>
        <v>2.3024999999999984</v>
      </c>
      <c r="R14" s="15">
        <f>(N14-$R$10)/1</f>
        <v>-54</v>
      </c>
    </row>
    <row r="15" spans="1:18" s="5" customFormat="1" ht="57" customHeight="1">
      <c r="A15" s="77"/>
      <c r="B15" s="102">
        <v>91</v>
      </c>
      <c r="C15" s="55" t="s">
        <v>475</v>
      </c>
      <c r="D15" s="120"/>
      <c r="E15" s="78" t="s">
        <v>7</v>
      </c>
      <c r="F15" s="128"/>
      <c r="G15" s="344" t="s">
        <v>417</v>
      </c>
      <c r="H15" s="129"/>
      <c r="I15" s="86" t="s">
        <v>83</v>
      </c>
      <c r="J15" s="323" t="s">
        <v>87</v>
      </c>
      <c r="K15" s="883" t="s">
        <v>95</v>
      </c>
      <c r="L15" s="774"/>
      <c r="M15" s="774"/>
      <c r="N15" s="774"/>
      <c r="O15" s="774"/>
      <c r="P15" s="775"/>
      <c r="Q15" s="25">
        <f>(L15-$Q$10)/4</f>
        <v>-23.75</v>
      </c>
      <c r="R15" s="15">
        <f>(N15-$R$10)/1</f>
        <v>-54</v>
      </c>
    </row>
    <row r="16" spans="1:18" s="5" customFormat="1" ht="56.25" customHeight="1" thickBot="1">
      <c r="A16" s="77"/>
      <c r="B16" s="102">
        <v>89</v>
      </c>
      <c r="C16" s="55" t="s">
        <v>487</v>
      </c>
      <c r="D16" s="120"/>
      <c r="E16" s="78" t="s">
        <v>7</v>
      </c>
      <c r="F16" s="128"/>
      <c r="G16" s="344" t="s">
        <v>420</v>
      </c>
      <c r="H16" s="129"/>
      <c r="I16" s="86" t="s">
        <v>83</v>
      </c>
      <c r="J16" s="86" t="s">
        <v>87</v>
      </c>
      <c r="K16" s="862" t="s">
        <v>95</v>
      </c>
      <c r="L16" s="632"/>
      <c r="M16" s="632"/>
      <c r="N16" s="632"/>
      <c r="O16" s="632"/>
      <c r="P16" s="610"/>
      <c r="Q16" s="25">
        <f>(L16-$Q$10)/4</f>
        <v>-23.75</v>
      </c>
      <c r="R16" s="15">
        <f>(N16-$R$10)/1</f>
        <v>-54</v>
      </c>
    </row>
    <row r="17" spans="1:18" s="5" customFormat="1" ht="44.25" customHeight="1" thickBot="1">
      <c r="A17" s="781" t="s">
        <v>240</v>
      </c>
      <c r="B17" s="782"/>
      <c r="C17" s="782"/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N17" s="782"/>
      <c r="O17" s="782"/>
      <c r="P17" s="783"/>
      <c r="Q17" s="25"/>
      <c r="R17" s="15"/>
    </row>
    <row r="18" spans="1:18" s="5" customFormat="1" ht="53.25" customHeight="1">
      <c r="A18" s="77">
        <v>1</v>
      </c>
      <c r="B18" s="102">
        <v>69</v>
      </c>
      <c r="C18" s="55" t="s">
        <v>186</v>
      </c>
      <c r="D18" s="120">
        <v>1989</v>
      </c>
      <c r="E18" s="78"/>
      <c r="F18" s="128"/>
      <c r="G18" s="344" t="s">
        <v>194</v>
      </c>
      <c r="H18" s="129" t="s">
        <v>195</v>
      </c>
      <c r="I18" s="86" t="s">
        <v>89</v>
      </c>
      <c r="J18" s="86" t="s">
        <v>90</v>
      </c>
      <c r="K18" s="33">
        <v>4</v>
      </c>
      <c r="L18" s="42">
        <v>77.38</v>
      </c>
      <c r="M18" s="59"/>
      <c r="N18" s="34"/>
      <c r="O18" s="44"/>
      <c r="P18" s="157"/>
      <c r="Q18" s="25">
        <f aca="true" t="shared" si="0" ref="Q18:Q24">(L18-$Q$10)/4</f>
        <v>-4.405000000000001</v>
      </c>
      <c r="R18" s="15">
        <f aca="true" t="shared" si="1" ref="R18:R24">(N18-$R$10)/1</f>
        <v>-54</v>
      </c>
    </row>
    <row r="19" spans="1:18" s="5" customFormat="1" ht="53.25" customHeight="1">
      <c r="A19" s="77">
        <v>2</v>
      </c>
      <c r="B19" s="102">
        <v>47</v>
      </c>
      <c r="C19" s="55" t="s">
        <v>273</v>
      </c>
      <c r="D19" s="120">
        <v>1993</v>
      </c>
      <c r="E19" s="78" t="s">
        <v>81</v>
      </c>
      <c r="F19" s="128"/>
      <c r="G19" s="344" t="s">
        <v>263</v>
      </c>
      <c r="H19" s="129"/>
      <c r="I19" s="86" t="s">
        <v>264</v>
      </c>
      <c r="J19" s="323" t="s">
        <v>265</v>
      </c>
      <c r="K19" s="33">
        <v>4</v>
      </c>
      <c r="L19" s="42">
        <v>80.36</v>
      </c>
      <c r="M19" s="59"/>
      <c r="N19" s="34"/>
      <c r="O19" s="44"/>
      <c r="P19" s="157"/>
      <c r="Q19" s="25">
        <f t="shared" si="0"/>
        <v>-3.66</v>
      </c>
      <c r="R19" s="15">
        <f t="shared" si="1"/>
        <v>-54</v>
      </c>
    </row>
    <row r="20" spans="1:18" s="5" customFormat="1" ht="53.25" customHeight="1">
      <c r="A20" s="77">
        <v>3</v>
      </c>
      <c r="B20" s="102">
        <v>32</v>
      </c>
      <c r="C20" s="55" t="s">
        <v>260</v>
      </c>
      <c r="D20" s="120">
        <v>1984</v>
      </c>
      <c r="E20" s="78" t="s">
        <v>82</v>
      </c>
      <c r="F20" s="128"/>
      <c r="G20" s="344" t="s">
        <v>270</v>
      </c>
      <c r="H20" s="129"/>
      <c r="I20" s="174" t="s">
        <v>340</v>
      </c>
      <c r="J20" s="86" t="s">
        <v>255</v>
      </c>
      <c r="K20" s="33">
        <v>4</v>
      </c>
      <c r="L20" s="42">
        <v>82.63</v>
      </c>
      <c r="M20" s="59"/>
      <c r="N20" s="34"/>
      <c r="O20" s="44"/>
      <c r="P20" s="157"/>
      <c r="Q20" s="25">
        <f t="shared" si="0"/>
        <v>-3.092500000000001</v>
      </c>
      <c r="R20" s="15">
        <f t="shared" si="1"/>
        <v>-54</v>
      </c>
    </row>
    <row r="21" spans="1:18" s="5" customFormat="1" ht="53.25" customHeight="1">
      <c r="A21" s="77">
        <v>4</v>
      </c>
      <c r="B21" s="102">
        <v>26</v>
      </c>
      <c r="C21" s="55" t="s">
        <v>328</v>
      </c>
      <c r="D21" s="120">
        <v>1992</v>
      </c>
      <c r="E21" s="78" t="s">
        <v>82</v>
      </c>
      <c r="F21" s="128"/>
      <c r="G21" s="438" t="s">
        <v>378</v>
      </c>
      <c r="H21" s="129"/>
      <c r="I21" s="86" t="s">
        <v>330</v>
      </c>
      <c r="J21" s="86" t="s">
        <v>8</v>
      </c>
      <c r="K21" s="33">
        <v>4</v>
      </c>
      <c r="L21" s="42">
        <v>86.12</v>
      </c>
      <c r="M21" s="59"/>
      <c r="N21" s="34"/>
      <c r="O21" s="44"/>
      <c r="P21" s="157"/>
      <c r="Q21" s="25">
        <f t="shared" si="0"/>
        <v>-2.219999999999999</v>
      </c>
      <c r="R21" s="15">
        <f t="shared" si="1"/>
        <v>-54</v>
      </c>
    </row>
    <row r="22" spans="1:18" s="5" customFormat="1" ht="53.25" customHeight="1">
      <c r="A22" s="77">
        <v>5</v>
      </c>
      <c r="B22" s="102">
        <v>75</v>
      </c>
      <c r="C22" s="55" t="s">
        <v>369</v>
      </c>
      <c r="D22" s="120">
        <v>1992</v>
      </c>
      <c r="E22" s="78" t="s">
        <v>81</v>
      </c>
      <c r="F22" s="128"/>
      <c r="G22" s="344" t="s">
        <v>370</v>
      </c>
      <c r="H22" s="129"/>
      <c r="I22" s="86" t="s">
        <v>337</v>
      </c>
      <c r="J22" s="323" t="s">
        <v>101</v>
      </c>
      <c r="K22" s="33">
        <v>8</v>
      </c>
      <c r="L22" s="42">
        <v>72.5</v>
      </c>
      <c r="M22" s="59"/>
      <c r="N22" s="34"/>
      <c r="O22" s="44"/>
      <c r="P22" s="157"/>
      <c r="Q22" s="25">
        <f t="shared" si="0"/>
        <v>-5.625</v>
      </c>
      <c r="R22" s="15">
        <f t="shared" si="1"/>
        <v>-54</v>
      </c>
    </row>
    <row r="23" spans="1:18" s="5" customFormat="1" ht="53.25" customHeight="1">
      <c r="A23" s="77">
        <v>6</v>
      </c>
      <c r="B23" s="102">
        <v>39</v>
      </c>
      <c r="C23" s="55" t="s">
        <v>128</v>
      </c>
      <c r="D23" s="120"/>
      <c r="E23" s="78" t="s">
        <v>81</v>
      </c>
      <c r="F23" s="128"/>
      <c r="G23" s="344" t="s">
        <v>148</v>
      </c>
      <c r="H23" s="129"/>
      <c r="I23" s="86" t="s">
        <v>306</v>
      </c>
      <c r="J23" s="86" t="s">
        <v>8</v>
      </c>
      <c r="K23" s="33">
        <v>8</v>
      </c>
      <c r="L23" s="42">
        <v>94.02</v>
      </c>
      <c r="M23" s="59"/>
      <c r="N23" s="34"/>
      <c r="O23" s="44"/>
      <c r="P23" s="157"/>
      <c r="Q23" s="25">
        <f t="shared" si="0"/>
        <v>-0.245000000000001</v>
      </c>
      <c r="R23" s="15">
        <f t="shared" si="1"/>
        <v>-54</v>
      </c>
    </row>
    <row r="24" spans="1:18" s="5" customFormat="1" ht="53.25" customHeight="1" thickBot="1">
      <c r="A24" s="77">
        <v>7</v>
      </c>
      <c r="B24" s="102">
        <v>17</v>
      </c>
      <c r="C24" s="55" t="s">
        <v>244</v>
      </c>
      <c r="D24" s="120">
        <v>2001</v>
      </c>
      <c r="E24" s="78" t="s">
        <v>84</v>
      </c>
      <c r="F24" s="128"/>
      <c r="G24" s="344" t="s">
        <v>338</v>
      </c>
      <c r="H24" s="129"/>
      <c r="I24" s="86" t="s">
        <v>246</v>
      </c>
      <c r="J24" s="323" t="s">
        <v>247</v>
      </c>
      <c r="K24" s="33">
        <v>12</v>
      </c>
      <c r="L24" s="42">
        <v>81</v>
      </c>
      <c r="M24" s="59"/>
      <c r="N24" s="34"/>
      <c r="O24" s="44"/>
      <c r="P24" s="157"/>
      <c r="Q24" s="25">
        <f t="shared" si="0"/>
        <v>-3.5</v>
      </c>
      <c r="R24" s="15">
        <f t="shared" si="1"/>
        <v>-54</v>
      </c>
    </row>
    <row r="25" spans="1:18" s="5" customFormat="1" ht="44.25" customHeight="1" thickBot="1">
      <c r="A25" s="781" t="s">
        <v>288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3"/>
      <c r="Q25" s="25"/>
      <c r="R25" s="15"/>
    </row>
    <row r="26" spans="1:18" s="5" customFormat="1" ht="56.25" customHeight="1">
      <c r="A26" s="75">
        <v>1</v>
      </c>
      <c r="B26" s="104">
        <v>48</v>
      </c>
      <c r="C26" s="283" t="s">
        <v>289</v>
      </c>
      <c r="D26" s="119">
        <v>1993</v>
      </c>
      <c r="E26" s="76" t="s">
        <v>81</v>
      </c>
      <c r="F26" s="140"/>
      <c r="G26" s="343" t="s">
        <v>266</v>
      </c>
      <c r="H26" s="324"/>
      <c r="I26" s="85" t="s">
        <v>264</v>
      </c>
      <c r="J26" s="85" t="s">
        <v>265</v>
      </c>
      <c r="K26" s="272">
        <v>0</v>
      </c>
      <c r="L26" s="273">
        <v>77.1</v>
      </c>
      <c r="M26" s="274">
        <v>0</v>
      </c>
      <c r="N26" s="275">
        <v>42.41</v>
      </c>
      <c r="O26" s="74"/>
      <c r="P26" s="156"/>
      <c r="Q26" s="25">
        <f aca="true" t="shared" si="2" ref="Q26:Q32">(L26-$Q$10)/4</f>
        <v>-4.475000000000001</v>
      </c>
      <c r="R26" s="15">
        <f aca="true" t="shared" si="3" ref="R26:R32">(N26-$R$10)/1</f>
        <v>-11.590000000000003</v>
      </c>
    </row>
    <row r="27" spans="1:18" s="5" customFormat="1" ht="56.25" customHeight="1">
      <c r="A27" s="99">
        <v>2</v>
      </c>
      <c r="B27" s="106">
        <v>23</v>
      </c>
      <c r="C27" s="101" t="s">
        <v>428</v>
      </c>
      <c r="D27" s="124">
        <v>1992</v>
      </c>
      <c r="E27" s="100" t="s">
        <v>82</v>
      </c>
      <c r="F27" s="130"/>
      <c r="G27" s="583" t="s">
        <v>352</v>
      </c>
      <c r="H27" s="131"/>
      <c r="I27" s="107" t="s">
        <v>330</v>
      </c>
      <c r="J27" s="107" t="s">
        <v>8</v>
      </c>
      <c r="K27" s="95">
        <v>4</v>
      </c>
      <c r="L27" s="96">
        <v>86.61</v>
      </c>
      <c r="M27" s="97"/>
      <c r="N27" s="98"/>
      <c r="O27" s="43"/>
      <c r="P27" s="158"/>
      <c r="Q27" s="25">
        <f t="shared" si="2"/>
        <v>-2.0975</v>
      </c>
      <c r="R27" s="15">
        <f t="shared" si="3"/>
        <v>-54</v>
      </c>
    </row>
    <row r="28" spans="1:18" s="5" customFormat="1" ht="56.25" customHeight="1">
      <c r="A28" s="77">
        <v>3</v>
      </c>
      <c r="B28" s="102">
        <v>8</v>
      </c>
      <c r="C28" s="55" t="s">
        <v>282</v>
      </c>
      <c r="D28" s="120">
        <v>1989</v>
      </c>
      <c r="E28" s="78" t="s">
        <v>77</v>
      </c>
      <c r="F28" s="128"/>
      <c r="G28" s="344" t="s">
        <v>361</v>
      </c>
      <c r="H28" s="129"/>
      <c r="I28" s="86" t="s">
        <v>297</v>
      </c>
      <c r="J28" s="86" t="s">
        <v>248</v>
      </c>
      <c r="K28" s="33">
        <v>8</v>
      </c>
      <c r="L28" s="42">
        <v>81.09</v>
      </c>
      <c r="M28" s="59"/>
      <c r="N28" s="34"/>
      <c r="O28" s="44"/>
      <c r="P28" s="157"/>
      <c r="Q28" s="25">
        <f t="shared" si="2"/>
        <v>-3.477499999999999</v>
      </c>
      <c r="R28" s="15">
        <f t="shared" si="3"/>
        <v>-54</v>
      </c>
    </row>
    <row r="29" spans="1:18" s="5" customFormat="1" ht="56.25" customHeight="1">
      <c r="A29" s="99">
        <v>4</v>
      </c>
      <c r="B29" s="102">
        <v>5</v>
      </c>
      <c r="C29" s="55" t="s">
        <v>248</v>
      </c>
      <c r="D29" s="120">
        <v>1982</v>
      </c>
      <c r="E29" s="78" t="s">
        <v>81</v>
      </c>
      <c r="F29" s="128"/>
      <c r="G29" s="344" t="s">
        <v>360</v>
      </c>
      <c r="H29" s="129"/>
      <c r="I29" s="68" t="s">
        <v>297</v>
      </c>
      <c r="J29" s="86" t="s">
        <v>8</v>
      </c>
      <c r="K29" s="33">
        <v>8</v>
      </c>
      <c r="L29" s="42">
        <v>85.02</v>
      </c>
      <c r="M29" s="59"/>
      <c r="N29" s="34"/>
      <c r="O29" s="44"/>
      <c r="P29" s="157"/>
      <c r="Q29" s="25">
        <f t="shared" si="2"/>
        <v>-2.495000000000001</v>
      </c>
      <c r="R29" s="15">
        <f t="shared" si="3"/>
        <v>-54</v>
      </c>
    </row>
    <row r="30" spans="1:18" s="5" customFormat="1" ht="56.25" customHeight="1">
      <c r="A30" s="77">
        <v>5</v>
      </c>
      <c r="B30" s="102">
        <v>3</v>
      </c>
      <c r="C30" s="55" t="s">
        <v>319</v>
      </c>
      <c r="D30" s="120">
        <v>1989</v>
      </c>
      <c r="E30" s="78" t="s">
        <v>81</v>
      </c>
      <c r="F30" s="128"/>
      <c r="G30" s="344" t="s">
        <v>350</v>
      </c>
      <c r="H30" s="129" t="s">
        <v>351</v>
      </c>
      <c r="I30" s="86" t="s">
        <v>318</v>
      </c>
      <c r="J30" s="86" t="s">
        <v>97</v>
      </c>
      <c r="K30" s="95">
        <v>8</v>
      </c>
      <c r="L30" s="96">
        <v>89.69</v>
      </c>
      <c r="M30" s="97"/>
      <c r="N30" s="98"/>
      <c r="O30" s="43"/>
      <c r="P30" s="158"/>
      <c r="Q30" s="25">
        <f t="shared" si="2"/>
        <v>-1.3275000000000006</v>
      </c>
      <c r="R30" s="15">
        <f t="shared" si="3"/>
        <v>-54</v>
      </c>
    </row>
    <row r="31" spans="1:18" s="5" customFormat="1" ht="56.25" customHeight="1">
      <c r="A31" s="99">
        <v>6</v>
      </c>
      <c r="B31" s="102">
        <v>57</v>
      </c>
      <c r="C31" s="55" t="s">
        <v>134</v>
      </c>
      <c r="D31" s="120">
        <v>1967</v>
      </c>
      <c r="E31" s="78" t="s">
        <v>82</v>
      </c>
      <c r="F31" s="128"/>
      <c r="G31" s="344" t="s">
        <v>149</v>
      </c>
      <c r="H31" s="129"/>
      <c r="I31" s="86" t="s">
        <v>131</v>
      </c>
      <c r="J31" s="86" t="s">
        <v>8</v>
      </c>
      <c r="K31" s="33">
        <v>12</v>
      </c>
      <c r="L31" s="42">
        <v>82.74</v>
      </c>
      <c r="M31" s="59"/>
      <c r="N31" s="34"/>
      <c r="O31" s="44"/>
      <c r="P31" s="157"/>
      <c r="Q31" s="25">
        <f t="shared" si="2"/>
        <v>-3.0650000000000013</v>
      </c>
      <c r="R31" s="15">
        <f t="shared" si="3"/>
        <v>-54</v>
      </c>
    </row>
    <row r="32" spans="1:18" s="5" customFormat="1" ht="56.25" customHeight="1" thickBot="1">
      <c r="A32" s="79">
        <v>7</v>
      </c>
      <c r="B32" s="103">
        <v>1</v>
      </c>
      <c r="C32" s="56" t="s">
        <v>489</v>
      </c>
      <c r="D32" s="121">
        <v>1976</v>
      </c>
      <c r="E32" s="80" t="s">
        <v>81</v>
      </c>
      <c r="F32" s="170"/>
      <c r="G32" s="345" t="s">
        <v>348</v>
      </c>
      <c r="H32" s="141" t="s">
        <v>349</v>
      </c>
      <c r="I32" s="87" t="s">
        <v>318</v>
      </c>
      <c r="J32" s="87" t="s">
        <v>97</v>
      </c>
      <c r="K32" s="276">
        <v>12</v>
      </c>
      <c r="L32" s="277">
        <v>89.47</v>
      </c>
      <c r="M32" s="278"/>
      <c r="N32" s="279"/>
      <c r="O32" s="271"/>
      <c r="P32" s="163"/>
      <c r="Q32" s="25">
        <f t="shared" si="2"/>
        <v>-1.3825000000000003</v>
      </c>
      <c r="R32" s="15">
        <f t="shared" si="3"/>
        <v>-54</v>
      </c>
    </row>
    <row r="33" spans="1:13" s="4" customFormat="1" ht="15.75" customHeight="1">
      <c r="A33" s="7"/>
      <c r="B33" s="8"/>
      <c r="C33" s="9"/>
      <c r="D33" s="10"/>
      <c r="E33" s="10"/>
      <c r="F33" s="10"/>
      <c r="G33" s="11"/>
      <c r="H33" s="11"/>
      <c r="I33" s="11"/>
      <c r="J33" s="12"/>
      <c r="K33" s="13"/>
      <c r="L33" s="13"/>
      <c r="M33" s="13"/>
    </row>
    <row r="34" spans="1:13" s="3" customFormat="1" ht="23.25" customHeight="1">
      <c r="A34" s="14"/>
      <c r="B34" s="14"/>
      <c r="C34" s="6"/>
      <c r="E34" s="22"/>
      <c r="F34" s="22"/>
      <c r="G34" s="18" t="s">
        <v>15</v>
      </c>
      <c r="H34" s="16"/>
      <c r="I34" s="20"/>
      <c r="J34" s="18" t="s">
        <v>294</v>
      </c>
      <c r="L34" s="14"/>
      <c r="M34" s="14"/>
    </row>
    <row r="35" spans="1:13" s="3" customFormat="1" ht="9.75" customHeight="1">
      <c r="A35" s="14"/>
      <c r="B35" s="14"/>
      <c r="C35" s="6"/>
      <c r="E35" s="16"/>
      <c r="F35" s="16"/>
      <c r="G35" s="16"/>
      <c r="H35" s="16"/>
      <c r="I35" s="20"/>
      <c r="J35" s="21"/>
      <c r="L35" s="14"/>
      <c r="M35" s="14"/>
    </row>
    <row r="36" spans="1:13" s="3" customFormat="1" ht="30" customHeight="1">
      <c r="A36" s="14"/>
      <c r="B36" s="14"/>
      <c r="C36" s="6"/>
      <c r="E36" s="22"/>
      <c r="F36" s="22"/>
      <c r="G36" s="18" t="s">
        <v>2</v>
      </c>
      <c r="H36" s="16"/>
      <c r="I36" s="20"/>
      <c r="J36" s="18" t="s">
        <v>20</v>
      </c>
      <c r="L36" s="14"/>
      <c r="M36" s="14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mergeCells count="33">
    <mergeCell ref="A1:P1"/>
    <mergeCell ref="A2:P2"/>
    <mergeCell ref="A3:P3"/>
    <mergeCell ref="A4:P4"/>
    <mergeCell ref="A5:P5"/>
    <mergeCell ref="A6:B6"/>
    <mergeCell ref="D6:G6"/>
    <mergeCell ref="A7:B7"/>
    <mergeCell ref="D7:G7"/>
    <mergeCell ref="H7:I7"/>
    <mergeCell ref="J7:P7"/>
    <mergeCell ref="A8:A10"/>
    <mergeCell ref="B8:B10"/>
    <mergeCell ref="C8:C10"/>
    <mergeCell ref="E8:E10"/>
    <mergeCell ref="F8:F10"/>
    <mergeCell ref="G8:G10"/>
    <mergeCell ref="H8:H10"/>
    <mergeCell ref="I8:I10"/>
    <mergeCell ref="H6:I6"/>
    <mergeCell ref="K8:N8"/>
    <mergeCell ref="O8:O10"/>
    <mergeCell ref="J6:P6"/>
    <mergeCell ref="J8:J10"/>
    <mergeCell ref="A12:P12"/>
    <mergeCell ref="A17:P17"/>
    <mergeCell ref="A25:P25"/>
    <mergeCell ref="K15:P15"/>
    <mergeCell ref="K16:P16"/>
    <mergeCell ref="D8:D10"/>
    <mergeCell ref="P8:P10"/>
    <mergeCell ref="K9:L9"/>
    <mergeCell ref="M9:N9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tabSelected="1" view="pageBreakPreview" zoomScale="41" zoomScaleNormal="61" zoomScaleSheetLayoutView="4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61.28125" style="2" customWidth="1"/>
    <col min="4" max="4" width="15.7109375" style="1" customWidth="1"/>
    <col min="5" max="6" width="14.57421875" style="1" customWidth="1"/>
    <col min="7" max="7" width="39.7109375" style="1" customWidth="1"/>
    <col min="8" max="8" width="48.7109375" style="1" customWidth="1"/>
    <col min="9" max="9" width="46.00390625" style="1" customWidth="1"/>
    <col min="10" max="10" width="43.140625" style="1" customWidth="1"/>
    <col min="11" max="11" width="16.57421875" style="1" customWidth="1"/>
    <col min="12" max="12" width="24.140625" style="1" customWidth="1"/>
    <col min="13" max="13" width="15.140625" style="1" customWidth="1"/>
    <col min="14" max="14" width="19.7109375" style="1" customWidth="1"/>
    <col min="15" max="15" width="13.140625" style="1" customWidth="1"/>
    <col min="16" max="16" width="16.57421875" style="1" customWidth="1"/>
    <col min="17" max="17" width="17.00390625" style="1" customWidth="1"/>
    <col min="18" max="18" width="15.28125" style="1" customWidth="1"/>
    <col min="19" max="16384" width="9.140625" style="1" customWidth="1"/>
  </cols>
  <sheetData>
    <row r="1" spans="1:16" s="3" customFormat="1" ht="75.75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9"/>
      <c r="L1" s="739"/>
      <c r="M1" s="740"/>
      <c r="N1" s="740"/>
      <c r="O1" s="740"/>
      <c r="P1" s="740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478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854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3" t="s">
        <v>54</v>
      </c>
      <c r="K6" s="715"/>
      <c r="L6" s="715"/>
      <c r="M6" s="715"/>
      <c r="N6" s="715"/>
      <c r="O6" s="715"/>
      <c r="P6" s="718"/>
    </row>
    <row r="7" spans="1:16" s="3" customFormat="1" ht="53.25" customHeight="1" thickBot="1">
      <c r="A7" s="690" t="s">
        <v>229</v>
      </c>
      <c r="B7" s="809"/>
      <c r="C7" s="48" t="s">
        <v>230</v>
      </c>
      <c r="D7" s="755" t="s">
        <v>241</v>
      </c>
      <c r="E7" s="756"/>
      <c r="F7" s="757"/>
      <c r="G7" s="776"/>
      <c r="H7" s="855"/>
      <c r="I7" s="856"/>
      <c r="J7" s="827" t="s">
        <v>231</v>
      </c>
      <c r="K7" s="828"/>
      <c r="L7" s="828"/>
      <c r="M7" s="828"/>
      <c r="N7" s="828"/>
      <c r="O7" s="828"/>
      <c r="P7" s="829"/>
    </row>
    <row r="8" spans="1:16" s="4" customFormat="1" ht="33" customHeigh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89" t="s">
        <v>19</v>
      </c>
      <c r="K8" s="751" t="s">
        <v>11</v>
      </c>
      <c r="L8" s="857"/>
      <c r="M8" s="858"/>
      <c r="N8" s="752"/>
      <c r="O8" s="849"/>
      <c r="P8" s="849" t="s">
        <v>52</v>
      </c>
    </row>
    <row r="9" spans="1:16" s="4" customFormat="1" ht="33" customHeight="1">
      <c r="A9" s="764"/>
      <c r="B9" s="749"/>
      <c r="C9" s="753"/>
      <c r="D9" s="754"/>
      <c r="E9" s="765"/>
      <c r="F9" s="749"/>
      <c r="G9" s="749"/>
      <c r="H9" s="767"/>
      <c r="I9" s="769"/>
      <c r="J9" s="790"/>
      <c r="K9" s="762" t="s">
        <v>98</v>
      </c>
      <c r="L9" s="763"/>
      <c r="M9" s="852" t="s">
        <v>99</v>
      </c>
      <c r="N9" s="853"/>
      <c r="O9" s="850"/>
      <c r="P9" s="850"/>
    </row>
    <row r="10" spans="1:18" s="5" customFormat="1" ht="66.75" customHeight="1" thickBot="1">
      <c r="A10" s="732"/>
      <c r="B10" s="703"/>
      <c r="C10" s="697"/>
      <c r="D10" s="699"/>
      <c r="E10" s="701"/>
      <c r="F10" s="703"/>
      <c r="G10" s="703"/>
      <c r="H10" s="768"/>
      <c r="I10" s="728"/>
      <c r="J10" s="791"/>
      <c r="K10" s="24" t="s">
        <v>12</v>
      </c>
      <c r="L10" s="17" t="s">
        <v>13</v>
      </c>
      <c r="M10" s="24" t="s">
        <v>12</v>
      </c>
      <c r="N10" s="35" t="s">
        <v>13</v>
      </c>
      <c r="O10" s="851"/>
      <c r="P10" s="851"/>
      <c r="Q10" s="61">
        <v>90</v>
      </c>
      <c r="R10" s="61">
        <v>54</v>
      </c>
    </row>
    <row r="11" spans="1:18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133" t="s">
        <v>8</v>
      </c>
      <c r="K11" s="38"/>
      <c r="L11" s="41"/>
      <c r="M11" s="58"/>
      <c r="N11" s="39"/>
      <c r="O11" s="72"/>
      <c r="P11" s="72"/>
      <c r="Q11" s="25">
        <f>(L26-$Q$10)/4</f>
        <v>-22.5</v>
      </c>
      <c r="R11" s="15">
        <f>(N26-$R$10)/4</f>
        <v>-13.5</v>
      </c>
    </row>
    <row r="12" spans="1:18" s="5" customFormat="1" ht="32.25" customHeight="1" thickBot="1">
      <c r="A12" s="770" t="s">
        <v>465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2"/>
      <c r="Q12" s="25"/>
      <c r="R12" s="15"/>
    </row>
    <row r="13" spans="1:18" s="5" customFormat="1" ht="90" customHeight="1">
      <c r="A13" s="77">
        <v>1</v>
      </c>
      <c r="B13" s="102">
        <v>27</v>
      </c>
      <c r="C13" s="55" t="s">
        <v>428</v>
      </c>
      <c r="D13" s="304">
        <v>1992</v>
      </c>
      <c r="E13" s="66" t="s">
        <v>82</v>
      </c>
      <c r="F13" s="128"/>
      <c r="G13" s="344" t="s">
        <v>379</v>
      </c>
      <c r="H13" s="175"/>
      <c r="I13" s="247" t="s">
        <v>380</v>
      </c>
      <c r="J13" s="247" t="s">
        <v>8</v>
      </c>
      <c r="K13" s="33">
        <v>0</v>
      </c>
      <c r="L13" s="42">
        <v>76.45</v>
      </c>
      <c r="M13" s="59">
        <v>0</v>
      </c>
      <c r="N13" s="34">
        <v>42.93</v>
      </c>
      <c r="O13" s="44"/>
      <c r="P13" s="157"/>
      <c r="Q13" s="25">
        <f aca="true" t="shared" si="0" ref="Q13:Q20">(L13-$Q$10)/4</f>
        <v>-3.3874999999999993</v>
      </c>
      <c r="R13" s="15">
        <f aca="true" t="shared" si="1" ref="R13:R20">(N13-$R$10)/1</f>
        <v>-11.07</v>
      </c>
    </row>
    <row r="14" spans="1:19" s="5" customFormat="1" ht="90" customHeight="1">
      <c r="A14" s="77">
        <v>2</v>
      </c>
      <c r="B14" s="102">
        <v>87</v>
      </c>
      <c r="C14" s="55" t="s">
        <v>242</v>
      </c>
      <c r="D14" s="304">
        <v>1987</v>
      </c>
      <c r="E14" s="66" t="s">
        <v>86</v>
      </c>
      <c r="F14" s="128"/>
      <c r="G14" s="344" t="s">
        <v>103</v>
      </c>
      <c r="H14" s="175" t="s">
        <v>104</v>
      </c>
      <c r="I14" s="247" t="s">
        <v>152</v>
      </c>
      <c r="J14" s="247" t="s">
        <v>153</v>
      </c>
      <c r="K14" s="33">
        <v>0</v>
      </c>
      <c r="L14" s="42">
        <v>81.68</v>
      </c>
      <c r="M14" s="59">
        <v>0</v>
      </c>
      <c r="N14" s="34">
        <v>50.17</v>
      </c>
      <c r="O14" s="44"/>
      <c r="P14" s="157"/>
      <c r="Q14" s="25">
        <f t="shared" si="0"/>
        <v>-2.0799999999999983</v>
      </c>
      <c r="R14" s="15">
        <f t="shared" si="1"/>
        <v>-3.8299999999999983</v>
      </c>
      <c r="S14" s="5">
        <v>3</v>
      </c>
    </row>
    <row r="15" spans="1:18" s="5" customFormat="1" ht="90" customHeight="1">
      <c r="A15" s="77">
        <v>3</v>
      </c>
      <c r="B15" s="102">
        <v>19</v>
      </c>
      <c r="C15" s="55" t="s">
        <v>433</v>
      </c>
      <c r="D15" s="304"/>
      <c r="E15" s="66"/>
      <c r="F15" s="128"/>
      <c r="G15" s="344" t="s">
        <v>375</v>
      </c>
      <c r="H15" s="175"/>
      <c r="I15" s="247" t="s">
        <v>305</v>
      </c>
      <c r="J15" s="247" t="s">
        <v>376</v>
      </c>
      <c r="K15" s="33">
        <v>4</v>
      </c>
      <c r="L15" s="42">
        <v>82.12</v>
      </c>
      <c r="M15" s="59"/>
      <c r="N15" s="34"/>
      <c r="O15" s="44"/>
      <c r="P15" s="157"/>
      <c r="Q15" s="25">
        <f t="shared" si="0"/>
        <v>-1.9699999999999989</v>
      </c>
      <c r="R15" s="15">
        <f t="shared" si="1"/>
        <v>-54</v>
      </c>
    </row>
    <row r="16" spans="1:18" s="5" customFormat="1" ht="90" customHeight="1">
      <c r="A16" s="77">
        <v>4</v>
      </c>
      <c r="B16" s="102">
        <v>22</v>
      </c>
      <c r="C16" s="55" t="s">
        <v>428</v>
      </c>
      <c r="D16" s="304">
        <v>1992</v>
      </c>
      <c r="E16" s="66" t="s">
        <v>82</v>
      </c>
      <c r="F16" s="128"/>
      <c r="G16" s="344" t="s">
        <v>377</v>
      </c>
      <c r="H16" s="175"/>
      <c r="I16" s="247" t="s">
        <v>330</v>
      </c>
      <c r="J16" s="247" t="s">
        <v>8</v>
      </c>
      <c r="K16" s="33">
        <v>4</v>
      </c>
      <c r="L16" s="42">
        <v>83.4</v>
      </c>
      <c r="M16" s="59"/>
      <c r="N16" s="34"/>
      <c r="O16" s="44"/>
      <c r="P16" s="157"/>
      <c r="Q16" s="25">
        <f t="shared" si="0"/>
        <v>-1.6499999999999986</v>
      </c>
      <c r="R16" s="15">
        <f t="shared" si="1"/>
        <v>-54</v>
      </c>
    </row>
    <row r="17" spans="1:18" s="5" customFormat="1" ht="90" customHeight="1">
      <c r="A17" s="77">
        <v>5</v>
      </c>
      <c r="B17" s="102">
        <v>54</v>
      </c>
      <c r="C17" s="55" t="s">
        <v>431</v>
      </c>
      <c r="D17" s="304">
        <v>1979</v>
      </c>
      <c r="E17" s="66"/>
      <c r="F17" s="128"/>
      <c r="G17" s="344" t="s">
        <v>381</v>
      </c>
      <c r="H17" s="175"/>
      <c r="I17" s="247" t="s">
        <v>355</v>
      </c>
      <c r="J17" s="247" t="s">
        <v>8</v>
      </c>
      <c r="K17" s="33">
        <v>7</v>
      </c>
      <c r="L17" s="42">
        <v>99.2</v>
      </c>
      <c r="M17" s="59"/>
      <c r="N17" s="34"/>
      <c r="O17" s="44"/>
      <c r="P17" s="157"/>
      <c r="Q17" s="25">
        <f t="shared" si="0"/>
        <v>2.3000000000000007</v>
      </c>
      <c r="R17" s="15">
        <f t="shared" si="1"/>
        <v>-54</v>
      </c>
    </row>
    <row r="18" spans="1:18" s="5" customFormat="1" ht="90" customHeight="1">
      <c r="A18" s="77">
        <v>6</v>
      </c>
      <c r="B18" s="102">
        <v>85</v>
      </c>
      <c r="C18" s="55" t="s">
        <v>434</v>
      </c>
      <c r="D18" s="304">
        <v>1958</v>
      </c>
      <c r="E18" s="66" t="s">
        <v>86</v>
      </c>
      <c r="F18" s="128"/>
      <c r="G18" s="344" t="s">
        <v>382</v>
      </c>
      <c r="H18" s="175"/>
      <c r="I18" s="247" t="s">
        <v>152</v>
      </c>
      <c r="J18" s="247" t="s">
        <v>97</v>
      </c>
      <c r="K18" s="33">
        <v>8</v>
      </c>
      <c r="L18" s="42">
        <v>80.24</v>
      </c>
      <c r="M18" s="59"/>
      <c r="N18" s="34"/>
      <c r="O18" s="44"/>
      <c r="P18" s="157"/>
      <c r="Q18" s="25">
        <f t="shared" si="0"/>
        <v>-2.4400000000000013</v>
      </c>
      <c r="R18" s="15">
        <f t="shared" si="1"/>
        <v>-54</v>
      </c>
    </row>
    <row r="19" spans="1:18" s="5" customFormat="1" ht="90" customHeight="1">
      <c r="A19" s="77">
        <v>7</v>
      </c>
      <c r="B19" s="102">
        <v>13</v>
      </c>
      <c r="C19" s="55" t="s">
        <v>430</v>
      </c>
      <c r="D19" s="304">
        <v>1981</v>
      </c>
      <c r="E19" s="66" t="s">
        <v>82</v>
      </c>
      <c r="F19" s="128"/>
      <c r="G19" s="344" t="s">
        <v>391</v>
      </c>
      <c r="H19" s="175" t="s">
        <v>373</v>
      </c>
      <c r="I19" s="247" t="s">
        <v>305</v>
      </c>
      <c r="J19" s="247" t="s">
        <v>364</v>
      </c>
      <c r="K19" s="33">
        <v>8</v>
      </c>
      <c r="L19" s="42">
        <v>83.22</v>
      </c>
      <c r="M19" s="59"/>
      <c r="N19" s="34"/>
      <c r="O19" s="44"/>
      <c r="P19" s="157"/>
      <c r="Q19" s="25">
        <f t="shared" si="0"/>
        <v>-1.6950000000000003</v>
      </c>
      <c r="R19" s="15">
        <f t="shared" si="1"/>
        <v>-54</v>
      </c>
    </row>
    <row r="20" spans="1:18" s="5" customFormat="1" ht="90" customHeight="1">
      <c r="A20" s="77"/>
      <c r="B20" s="102">
        <v>14</v>
      </c>
      <c r="C20" s="55" t="s">
        <v>430</v>
      </c>
      <c r="D20" s="304">
        <v>1981</v>
      </c>
      <c r="E20" s="66" t="s">
        <v>82</v>
      </c>
      <c r="F20" s="128"/>
      <c r="G20" s="344" t="s">
        <v>389</v>
      </c>
      <c r="H20" s="175" t="s">
        <v>374</v>
      </c>
      <c r="I20" s="247" t="s">
        <v>305</v>
      </c>
      <c r="J20" s="247" t="s">
        <v>364</v>
      </c>
      <c r="K20" s="859" t="s">
        <v>96</v>
      </c>
      <c r="L20" s="860"/>
      <c r="M20" s="860"/>
      <c r="N20" s="860"/>
      <c r="O20" s="860"/>
      <c r="P20" s="861"/>
      <c r="Q20" s="25">
        <f t="shared" si="0"/>
        <v>-22.5</v>
      </c>
      <c r="R20" s="15">
        <f t="shared" si="1"/>
        <v>-54</v>
      </c>
    </row>
    <row r="21" spans="1:18" s="5" customFormat="1" ht="32.25" customHeight="1" thickBot="1">
      <c r="A21" s="770" t="s">
        <v>240</v>
      </c>
      <c r="B21" s="771"/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2"/>
      <c r="Q21" s="25"/>
      <c r="R21" s="15"/>
    </row>
    <row r="22" spans="1:19" s="5" customFormat="1" ht="88.5" customHeight="1">
      <c r="A22" s="75">
        <v>1</v>
      </c>
      <c r="B22" s="104">
        <v>84</v>
      </c>
      <c r="C22" s="283" t="s">
        <v>272</v>
      </c>
      <c r="D22" s="302">
        <v>1958</v>
      </c>
      <c r="E22" s="303" t="s">
        <v>86</v>
      </c>
      <c r="F22" s="140"/>
      <c r="G22" s="343" t="s">
        <v>283</v>
      </c>
      <c r="H22" s="517"/>
      <c r="I22" s="246" t="s">
        <v>152</v>
      </c>
      <c r="J22" s="246" t="s">
        <v>97</v>
      </c>
      <c r="K22" s="272">
        <v>0</v>
      </c>
      <c r="L22" s="273">
        <v>74.6</v>
      </c>
      <c r="M22" s="274">
        <v>0</v>
      </c>
      <c r="N22" s="275">
        <v>38.46</v>
      </c>
      <c r="O22" s="74"/>
      <c r="P22" s="156"/>
      <c r="Q22" s="25">
        <f>(L22-$Q$10)/4</f>
        <v>-3.8500000000000014</v>
      </c>
      <c r="R22" s="15">
        <f>(N22-$R$10)/1</f>
        <v>-15.54</v>
      </c>
      <c r="S22" s="5">
        <v>1</v>
      </c>
    </row>
    <row r="23" spans="1:19" s="5" customFormat="1" ht="88.5" customHeight="1">
      <c r="A23" s="99">
        <v>2</v>
      </c>
      <c r="B23" s="106">
        <v>20</v>
      </c>
      <c r="C23" s="101" t="s">
        <v>376</v>
      </c>
      <c r="D23" s="333"/>
      <c r="E23" s="334" t="s">
        <v>86</v>
      </c>
      <c r="F23" s="130"/>
      <c r="G23" s="392" t="s">
        <v>395</v>
      </c>
      <c r="H23" s="378"/>
      <c r="I23" s="330" t="s">
        <v>305</v>
      </c>
      <c r="J23" s="330" t="s">
        <v>8</v>
      </c>
      <c r="K23" s="95">
        <v>0</v>
      </c>
      <c r="L23" s="96">
        <v>78.93</v>
      </c>
      <c r="M23" s="97">
        <v>4</v>
      </c>
      <c r="N23" s="98">
        <v>41.25</v>
      </c>
      <c r="O23" s="43"/>
      <c r="P23" s="158"/>
      <c r="Q23" s="25">
        <f>(L23-$Q$10)/4</f>
        <v>-2.7674999999999983</v>
      </c>
      <c r="R23" s="15">
        <f>(N23-$R$10)/1</f>
        <v>-12.75</v>
      </c>
      <c r="S23" s="5">
        <v>2</v>
      </c>
    </row>
    <row r="24" spans="1:18" s="5" customFormat="1" ht="88.5" customHeight="1">
      <c r="A24" s="77">
        <v>3</v>
      </c>
      <c r="B24" s="102">
        <v>41</v>
      </c>
      <c r="C24" s="55" t="s">
        <v>365</v>
      </c>
      <c r="D24" s="304"/>
      <c r="E24" s="66" t="s">
        <v>77</v>
      </c>
      <c r="F24" s="128"/>
      <c r="G24" s="344" t="s">
        <v>366</v>
      </c>
      <c r="H24" s="175"/>
      <c r="I24" s="247" t="s">
        <v>306</v>
      </c>
      <c r="J24" s="247" t="s">
        <v>128</v>
      </c>
      <c r="K24" s="33">
        <v>4</v>
      </c>
      <c r="L24" s="42">
        <v>76.95</v>
      </c>
      <c r="M24" s="59"/>
      <c r="N24" s="34"/>
      <c r="O24" s="44"/>
      <c r="P24" s="157"/>
      <c r="Q24" s="25">
        <f>(L24-$Q$10)/4</f>
        <v>-3.2624999999999993</v>
      </c>
      <c r="R24" s="15">
        <f>(N24-$R$10)/1</f>
        <v>-54</v>
      </c>
    </row>
    <row r="25" spans="1:18" s="5" customFormat="1" ht="88.5" customHeight="1" thickBot="1">
      <c r="A25" s="79">
        <v>4</v>
      </c>
      <c r="B25" s="103">
        <v>43</v>
      </c>
      <c r="C25" s="56" t="s">
        <v>150</v>
      </c>
      <c r="D25" s="305"/>
      <c r="E25" s="306" t="s">
        <v>77</v>
      </c>
      <c r="F25" s="170"/>
      <c r="G25" s="345" t="s">
        <v>287</v>
      </c>
      <c r="H25" s="518"/>
      <c r="I25" s="81" t="s">
        <v>306</v>
      </c>
      <c r="J25" s="81" t="s">
        <v>128</v>
      </c>
      <c r="K25" s="276">
        <v>19</v>
      </c>
      <c r="L25" s="277">
        <v>100.93</v>
      </c>
      <c r="M25" s="278"/>
      <c r="N25" s="279"/>
      <c r="O25" s="271"/>
      <c r="P25" s="163"/>
      <c r="Q25" s="25">
        <f>(L25-$Q$10)/4</f>
        <v>2.7325000000000017</v>
      </c>
      <c r="R25" s="15">
        <f>(N25-$R$10)/1</f>
        <v>-54</v>
      </c>
    </row>
    <row r="26" spans="1:13" s="4" customFormat="1" ht="15.75" customHeight="1">
      <c r="A26" s="7"/>
      <c r="B26" s="8"/>
      <c r="C26" s="9"/>
      <c r="D26" s="10"/>
      <c r="E26" s="10"/>
      <c r="F26" s="10"/>
      <c r="G26" s="11"/>
      <c r="H26" s="11"/>
      <c r="I26" s="11"/>
      <c r="J26" s="12"/>
      <c r="K26" s="13"/>
      <c r="L26" s="13"/>
      <c r="M26" s="13"/>
    </row>
    <row r="27" spans="1:13" s="3" customFormat="1" ht="23.25" customHeight="1">
      <c r="A27" s="14"/>
      <c r="B27" s="14"/>
      <c r="C27" s="6"/>
      <c r="E27" s="22"/>
      <c r="F27" s="22"/>
      <c r="G27" s="18" t="s">
        <v>15</v>
      </c>
      <c r="H27" s="16"/>
      <c r="I27" s="20"/>
      <c r="J27" s="18" t="s">
        <v>479</v>
      </c>
      <c r="L27" s="14"/>
      <c r="M27" s="14"/>
    </row>
    <row r="28" spans="1:13" s="3" customFormat="1" ht="9.75" customHeight="1">
      <c r="A28" s="14"/>
      <c r="B28" s="14"/>
      <c r="C28" s="6"/>
      <c r="E28" s="16"/>
      <c r="F28" s="16"/>
      <c r="G28" s="16"/>
      <c r="H28" s="16"/>
      <c r="I28" s="20"/>
      <c r="J28" s="21"/>
      <c r="L28" s="14"/>
      <c r="M28" s="14"/>
    </row>
    <row r="29" spans="1:13" s="3" customFormat="1" ht="30" customHeight="1">
      <c r="A29" s="14"/>
      <c r="B29" s="14"/>
      <c r="C29" s="6"/>
      <c r="E29" s="22"/>
      <c r="F29" s="22"/>
      <c r="G29" s="18" t="s">
        <v>2</v>
      </c>
      <c r="H29" s="16"/>
      <c r="I29" s="20"/>
      <c r="J29" s="18" t="s">
        <v>20</v>
      </c>
      <c r="L29" s="14"/>
      <c r="M29" s="14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31">
    <mergeCell ref="J6:P6"/>
    <mergeCell ref="E8:E10"/>
    <mergeCell ref="F8:F10"/>
    <mergeCell ref="A1:P1"/>
    <mergeCell ref="A2:P2"/>
    <mergeCell ref="A3:P3"/>
    <mergeCell ref="A4:P4"/>
    <mergeCell ref="A5:P5"/>
    <mergeCell ref="A6:B6"/>
    <mergeCell ref="D6:G6"/>
    <mergeCell ref="H6:I6"/>
    <mergeCell ref="K8:N8"/>
    <mergeCell ref="O8:O10"/>
    <mergeCell ref="A7:B7"/>
    <mergeCell ref="D7:G7"/>
    <mergeCell ref="H7:I7"/>
    <mergeCell ref="J7:P7"/>
    <mergeCell ref="A8:A10"/>
    <mergeCell ref="B8:B10"/>
    <mergeCell ref="C8:C10"/>
    <mergeCell ref="D8:D10"/>
    <mergeCell ref="A12:P12"/>
    <mergeCell ref="A21:P21"/>
    <mergeCell ref="K20:P20"/>
    <mergeCell ref="P8:P10"/>
    <mergeCell ref="K9:L9"/>
    <mergeCell ref="M9:N9"/>
    <mergeCell ref="G8:G10"/>
    <mergeCell ref="H8:H10"/>
    <mergeCell ref="I8:I10"/>
    <mergeCell ref="J8:J10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view="pageBreakPreview" zoomScale="33" zoomScaleNormal="44" zoomScaleSheetLayoutView="33" zoomScalePageLayoutView="0" workbookViewId="0" topLeftCell="A16">
      <selection activeCell="M19" sqref="M19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5" width="15.28125" style="1" customWidth="1"/>
    <col min="6" max="6" width="14.57421875" style="1" customWidth="1"/>
    <col min="7" max="7" width="48.28125" style="1" customWidth="1"/>
    <col min="8" max="8" width="44.421875" style="1" customWidth="1"/>
    <col min="9" max="9" width="46.00390625" style="1" customWidth="1"/>
    <col min="10" max="10" width="41.7109375" style="1" customWidth="1"/>
    <col min="11" max="12" width="20.421875" style="1" customWidth="1"/>
    <col min="13" max="13" width="20.140625" style="1" customWidth="1"/>
    <col min="14" max="14" width="20.421875" style="1" customWidth="1"/>
    <col min="15" max="15" width="19.28125" style="1" customWidth="1"/>
    <col min="16" max="16" width="24.421875" style="1" customWidth="1"/>
    <col min="17" max="17" width="16.7109375" style="1" customWidth="1"/>
    <col min="18" max="18" width="22.8515625" style="1" customWidth="1"/>
    <col min="19" max="19" width="21.00390625" style="1" customWidth="1"/>
    <col min="20" max="20" width="18.28125" style="1" customWidth="1"/>
    <col min="21" max="21" width="15.28125" style="1" customWidth="1"/>
    <col min="22" max="16384" width="9.140625" style="1" customWidth="1"/>
  </cols>
  <sheetData>
    <row r="1" spans="1:20" s="3" customFormat="1" ht="54" customHeight="1">
      <c r="A1" s="738" t="s">
        <v>165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9"/>
      <c r="P1" s="739"/>
      <c r="Q1" s="740"/>
      <c r="R1" s="740"/>
      <c r="S1" s="740"/>
      <c r="T1" s="740"/>
    </row>
    <row r="2" spans="1:20" s="3" customFormat="1" ht="32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2"/>
      <c r="P2" s="742"/>
      <c r="Q2" s="743"/>
      <c r="R2" s="743"/>
      <c r="S2" s="744"/>
      <c r="T2" s="744"/>
    </row>
    <row r="3" spans="1:20" s="3" customFormat="1" ht="33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2"/>
      <c r="P3" s="742"/>
      <c r="Q3" s="743"/>
      <c r="R3" s="743"/>
      <c r="S3" s="744"/>
      <c r="T3" s="744"/>
    </row>
    <row r="4" spans="1:20" s="3" customFormat="1" ht="38.25" customHeight="1">
      <c r="A4" s="741" t="s">
        <v>293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2"/>
      <c r="P4" s="742"/>
      <c r="Q4" s="743"/>
      <c r="R4" s="743"/>
      <c r="S4" s="744"/>
      <c r="T4" s="744"/>
    </row>
    <row r="5" spans="1:20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2"/>
      <c r="P5" s="742"/>
      <c r="Q5" s="743"/>
      <c r="R5" s="743"/>
      <c r="S5" s="744"/>
      <c r="T5" s="744"/>
    </row>
    <row r="6" spans="1:20" s="3" customFormat="1" ht="31.5" customHeight="1" thickBot="1">
      <c r="A6" s="710" t="s">
        <v>27</v>
      </c>
      <c r="B6" s="711"/>
      <c r="C6" s="47" t="s">
        <v>28</v>
      </c>
      <c r="D6" s="712" t="s">
        <v>29</v>
      </c>
      <c r="E6" s="713"/>
      <c r="F6" s="714"/>
      <c r="G6" s="715"/>
      <c r="H6" s="716" t="s">
        <v>53</v>
      </c>
      <c r="I6" s="717"/>
      <c r="J6" s="712" t="s">
        <v>54</v>
      </c>
      <c r="K6" s="713"/>
      <c r="L6" s="713"/>
      <c r="M6" s="713"/>
      <c r="N6" s="713"/>
      <c r="O6" s="715"/>
      <c r="P6" s="715"/>
      <c r="Q6" s="715"/>
      <c r="R6" s="715"/>
      <c r="S6" s="715"/>
      <c r="T6" s="718"/>
    </row>
    <row r="7" spans="1:20" s="3" customFormat="1" ht="46.5" customHeight="1" thickBot="1">
      <c r="A7" s="690" t="s">
        <v>36</v>
      </c>
      <c r="B7" s="691"/>
      <c r="C7" s="48" t="s">
        <v>113</v>
      </c>
      <c r="D7" s="692" t="s">
        <v>159</v>
      </c>
      <c r="E7" s="693"/>
      <c r="F7" s="694"/>
      <c r="G7" s="695"/>
      <c r="H7" s="721" t="s">
        <v>111</v>
      </c>
      <c r="I7" s="722"/>
      <c r="J7" s="723" t="s">
        <v>274</v>
      </c>
      <c r="K7" s="724"/>
      <c r="L7" s="724"/>
      <c r="M7" s="724"/>
      <c r="N7" s="724"/>
      <c r="O7" s="725"/>
      <c r="P7" s="725"/>
      <c r="Q7" s="725"/>
      <c r="R7" s="725"/>
      <c r="S7" s="725"/>
      <c r="T7" s="726"/>
    </row>
    <row r="8" spans="1:20" s="4" customFormat="1" ht="27.75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19" t="s">
        <v>16</v>
      </c>
      <c r="I8" s="727" t="s">
        <v>17</v>
      </c>
      <c r="J8" s="729" t="s">
        <v>19</v>
      </c>
      <c r="K8" s="737" t="s">
        <v>11</v>
      </c>
      <c r="L8" s="635"/>
      <c r="M8" s="635"/>
      <c r="N8" s="635"/>
      <c r="O8" s="635"/>
      <c r="P8" s="635"/>
      <c r="Q8" s="635"/>
      <c r="R8" s="620"/>
      <c r="S8" s="735" t="s">
        <v>52</v>
      </c>
      <c r="T8" s="735"/>
    </row>
    <row r="9" spans="1:21" s="5" customFormat="1" ht="56.25" customHeight="1" thickBot="1">
      <c r="A9" s="732"/>
      <c r="B9" s="734"/>
      <c r="C9" s="697"/>
      <c r="D9" s="699"/>
      <c r="E9" s="701"/>
      <c r="F9" s="703"/>
      <c r="G9" s="703"/>
      <c r="H9" s="720"/>
      <c r="I9" s="728"/>
      <c r="J9" s="730"/>
      <c r="K9" s="193" t="s">
        <v>167</v>
      </c>
      <c r="L9" s="194" t="s">
        <v>168</v>
      </c>
      <c r="M9" s="194" t="s">
        <v>169</v>
      </c>
      <c r="N9" s="195" t="s">
        <v>170</v>
      </c>
      <c r="O9" s="185" t="s">
        <v>160</v>
      </c>
      <c r="P9" s="186" t="s">
        <v>13</v>
      </c>
      <c r="Q9" s="177" t="s">
        <v>161</v>
      </c>
      <c r="R9" s="178" t="s">
        <v>162</v>
      </c>
      <c r="S9" s="736"/>
      <c r="T9" s="736"/>
      <c r="U9" s="61">
        <v>78</v>
      </c>
    </row>
    <row r="10" spans="1:21" s="5" customFormat="1" ht="38.25" customHeight="1" thickBot="1">
      <c r="A10" s="687" t="s">
        <v>105</v>
      </c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9"/>
      <c r="U10" s="61"/>
    </row>
    <row r="11" spans="1:21" s="5" customFormat="1" ht="244.5" customHeight="1">
      <c r="A11" s="486">
        <v>1</v>
      </c>
      <c r="B11" s="487">
        <v>45</v>
      </c>
      <c r="C11" s="477" t="s">
        <v>126</v>
      </c>
      <c r="D11" s="250">
        <v>2001</v>
      </c>
      <c r="E11" s="251" t="s">
        <v>84</v>
      </c>
      <c r="F11" s="500"/>
      <c r="G11" s="480" t="s">
        <v>312</v>
      </c>
      <c r="H11" s="503"/>
      <c r="I11" s="488" t="s">
        <v>306</v>
      </c>
      <c r="J11" s="488" t="s">
        <v>128</v>
      </c>
      <c r="K11" s="209">
        <v>7.5</v>
      </c>
      <c r="L11" s="210">
        <v>7.5</v>
      </c>
      <c r="M11" s="210">
        <v>7.5</v>
      </c>
      <c r="N11" s="211">
        <v>7.5</v>
      </c>
      <c r="O11" s="153">
        <f>(K11+L11+M11+N11)/4</f>
        <v>7.5</v>
      </c>
      <c r="P11" s="219">
        <v>81.72</v>
      </c>
      <c r="Q11" s="214">
        <v>0</v>
      </c>
      <c r="R11" s="199">
        <f>O11-Q11</f>
        <v>7.5</v>
      </c>
      <c r="S11" s="182"/>
      <c r="T11" s="156"/>
      <c r="U11" s="25">
        <f>(P11-$U$9)*0.1</f>
        <v>0.3719999999999999</v>
      </c>
    </row>
    <row r="12" spans="1:21" s="5" customFormat="1" ht="244.5" customHeight="1">
      <c r="A12" s="489">
        <v>2</v>
      </c>
      <c r="B12" s="490">
        <v>44</v>
      </c>
      <c r="C12" s="478" t="s">
        <v>126</v>
      </c>
      <c r="D12" s="120">
        <v>2001</v>
      </c>
      <c r="E12" s="78" t="s">
        <v>84</v>
      </c>
      <c r="F12" s="501"/>
      <c r="G12" s="481" t="s">
        <v>127</v>
      </c>
      <c r="H12" s="504"/>
      <c r="I12" s="491" t="s">
        <v>306</v>
      </c>
      <c r="J12" s="491" t="s">
        <v>128</v>
      </c>
      <c r="K12" s="202">
        <v>7.4</v>
      </c>
      <c r="L12" s="203">
        <v>7.5</v>
      </c>
      <c r="M12" s="203">
        <v>7.4</v>
      </c>
      <c r="N12" s="204">
        <v>7.4</v>
      </c>
      <c r="O12" s="147">
        <f>(K12+L12+M12+N12)/4</f>
        <v>7.425000000000001</v>
      </c>
      <c r="P12" s="213">
        <v>77.59</v>
      </c>
      <c r="Q12" s="215">
        <v>0</v>
      </c>
      <c r="R12" s="200">
        <f>O12-Q12</f>
        <v>7.425000000000001</v>
      </c>
      <c r="S12" s="183"/>
      <c r="T12" s="157"/>
      <c r="U12" s="25">
        <f>(P12-$U$9)*0.1</f>
        <v>-0.04099999999999966</v>
      </c>
    </row>
    <row r="13" spans="1:21" s="5" customFormat="1" ht="244.5" customHeight="1" thickBot="1">
      <c r="A13" s="489">
        <v>3</v>
      </c>
      <c r="B13" s="490">
        <v>46</v>
      </c>
      <c r="C13" s="478" t="s">
        <v>129</v>
      </c>
      <c r="D13" s="120"/>
      <c r="E13" s="78" t="s">
        <v>84</v>
      </c>
      <c r="F13" s="501"/>
      <c r="G13" s="481" t="s">
        <v>313</v>
      </c>
      <c r="H13" s="504"/>
      <c r="I13" s="491" t="s">
        <v>306</v>
      </c>
      <c r="J13" s="491" t="s">
        <v>128</v>
      </c>
      <c r="K13" s="206">
        <v>7.3</v>
      </c>
      <c r="L13" s="207">
        <v>7.2</v>
      </c>
      <c r="M13" s="207">
        <v>7</v>
      </c>
      <c r="N13" s="208">
        <v>7.3</v>
      </c>
      <c r="O13" s="149">
        <f>(K13+L13+M13+N13)/4</f>
        <v>7.2</v>
      </c>
      <c r="P13" s="213">
        <v>77.73</v>
      </c>
      <c r="Q13" s="215">
        <v>0</v>
      </c>
      <c r="R13" s="200">
        <f>O13-Q13</f>
        <v>7.2</v>
      </c>
      <c r="S13" s="183"/>
      <c r="T13" s="157"/>
      <c r="U13" s="25">
        <f>(P13-$U$9)*0.1</f>
        <v>-0.026999999999999604</v>
      </c>
    </row>
    <row r="14" spans="1:21" s="5" customFormat="1" ht="38.25" customHeight="1" thickBot="1">
      <c r="A14" s="687" t="s">
        <v>93</v>
      </c>
      <c r="B14" s="688"/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9"/>
      <c r="U14" s="61"/>
    </row>
    <row r="15" spans="1:21" s="5" customFormat="1" ht="244.5" customHeight="1">
      <c r="A15" s="486">
        <v>1</v>
      </c>
      <c r="B15" s="487">
        <v>63</v>
      </c>
      <c r="C15" s="477" t="s">
        <v>280</v>
      </c>
      <c r="D15" s="250">
        <v>1999</v>
      </c>
      <c r="E15" s="251" t="s">
        <v>85</v>
      </c>
      <c r="F15" s="500"/>
      <c r="G15" s="480" t="s">
        <v>307</v>
      </c>
      <c r="H15" s="483" t="s">
        <v>308</v>
      </c>
      <c r="I15" s="488" t="s">
        <v>131</v>
      </c>
      <c r="J15" s="488" t="s">
        <v>132</v>
      </c>
      <c r="K15" s="209">
        <v>7.3</v>
      </c>
      <c r="L15" s="210">
        <v>7.4</v>
      </c>
      <c r="M15" s="210">
        <v>7.4</v>
      </c>
      <c r="N15" s="211">
        <v>7.3</v>
      </c>
      <c r="O15" s="153">
        <f>(K15+L15+M15+N15)/4</f>
        <v>7.3500000000000005</v>
      </c>
      <c r="P15" s="514">
        <v>78.93</v>
      </c>
      <c r="Q15" s="515">
        <v>0</v>
      </c>
      <c r="R15" s="199">
        <f>O15-Q15</f>
        <v>7.3500000000000005</v>
      </c>
      <c r="S15" s="182"/>
      <c r="T15" s="156"/>
      <c r="U15" s="25">
        <f>(P15-'ТР№1(80-90)Стіль'!$U$9)*0.1</f>
        <v>0.0930000000000007</v>
      </c>
    </row>
    <row r="16" spans="1:21" s="5" customFormat="1" ht="244.5" customHeight="1">
      <c r="A16" s="507">
        <v>2</v>
      </c>
      <c r="B16" s="508">
        <v>38</v>
      </c>
      <c r="C16" s="509" t="s">
        <v>163</v>
      </c>
      <c r="D16" s="307"/>
      <c r="E16" s="308" t="s">
        <v>7</v>
      </c>
      <c r="F16" s="510"/>
      <c r="G16" s="511" t="s">
        <v>102</v>
      </c>
      <c r="H16" s="512"/>
      <c r="I16" s="513" t="s">
        <v>306</v>
      </c>
      <c r="J16" s="513" t="s">
        <v>128</v>
      </c>
      <c r="K16" s="206">
        <v>7</v>
      </c>
      <c r="L16" s="207">
        <v>7.2</v>
      </c>
      <c r="M16" s="207">
        <v>7.2</v>
      </c>
      <c r="N16" s="208">
        <v>7.2</v>
      </c>
      <c r="O16" s="149">
        <f>(K16+L16+M16+N16)/4</f>
        <v>7.1499999999999995</v>
      </c>
      <c r="P16" s="218">
        <v>82.55</v>
      </c>
      <c r="Q16" s="162">
        <v>0</v>
      </c>
      <c r="R16" s="201">
        <f>O16-Q16</f>
        <v>7.1499999999999995</v>
      </c>
      <c r="S16" s="180"/>
      <c r="T16" s="158"/>
      <c r="U16" s="25">
        <f>(P16-$U$9)*0.1</f>
        <v>0.45499999999999974</v>
      </c>
    </row>
    <row r="17" spans="1:21" s="5" customFormat="1" ht="244.5" customHeight="1" thickBot="1">
      <c r="A17" s="492">
        <v>3</v>
      </c>
      <c r="B17" s="493">
        <v>37</v>
      </c>
      <c r="C17" s="479" t="s">
        <v>163</v>
      </c>
      <c r="D17" s="252"/>
      <c r="E17" s="253" t="s">
        <v>7</v>
      </c>
      <c r="F17" s="502"/>
      <c r="G17" s="482" t="s">
        <v>314</v>
      </c>
      <c r="H17" s="505"/>
      <c r="I17" s="494" t="s">
        <v>306</v>
      </c>
      <c r="J17" s="494">
        <v>0</v>
      </c>
      <c r="K17" s="222">
        <v>6.8</v>
      </c>
      <c r="L17" s="223">
        <v>7</v>
      </c>
      <c r="M17" s="223">
        <v>7</v>
      </c>
      <c r="N17" s="224">
        <v>7</v>
      </c>
      <c r="O17" s="154">
        <f>(K17+L17+M17+N17)/4</f>
        <v>6.95</v>
      </c>
      <c r="P17" s="225">
        <v>81.8</v>
      </c>
      <c r="Q17" s="516">
        <v>0.5</v>
      </c>
      <c r="R17" s="221">
        <f>O17-Q17</f>
        <v>6.45</v>
      </c>
      <c r="S17" s="184"/>
      <c r="T17" s="163"/>
      <c r="U17" s="25">
        <f>(P17-$U$9)*0.1</f>
        <v>0.3799999999999997</v>
      </c>
    </row>
    <row r="18" spans="1:17" s="4" customFormat="1" ht="8.25" customHeight="1">
      <c r="A18" s="7"/>
      <c r="B18" s="8"/>
      <c r="C18" s="9"/>
      <c r="D18" s="10"/>
      <c r="E18" s="10"/>
      <c r="F18" s="10"/>
      <c r="G18" s="11"/>
      <c r="H18" s="11"/>
      <c r="I18" s="11"/>
      <c r="J18" s="12"/>
      <c r="K18" s="196"/>
      <c r="L18" s="196"/>
      <c r="M18" s="196"/>
      <c r="N18" s="196"/>
      <c r="O18" s="13"/>
      <c r="P18" s="13"/>
      <c r="Q18" s="13"/>
    </row>
    <row r="19" spans="1:17" s="3" customFormat="1" ht="30" customHeight="1">
      <c r="A19" s="14"/>
      <c r="B19" s="14"/>
      <c r="C19" s="6"/>
      <c r="E19" s="22"/>
      <c r="F19" s="22"/>
      <c r="G19" s="18" t="s">
        <v>15</v>
      </c>
      <c r="H19" s="16"/>
      <c r="I19" s="20"/>
      <c r="J19" s="18"/>
      <c r="K19" s="197"/>
      <c r="L19" s="18"/>
      <c r="M19" s="18" t="s">
        <v>294</v>
      </c>
      <c r="N19" s="197"/>
      <c r="P19" s="14"/>
      <c r="Q19" s="14"/>
    </row>
    <row r="20" spans="1:17" s="3" customFormat="1" ht="9.75" customHeight="1">
      <c r="A20" s="14"/>
      <c r="B20" s="14"/>
      <c r="C20" s="6"/>
      <c r="E20" s="16"/>
      <c r="F20" s="16"/>
      <c r="G20" s="16"/>
      <c r="H20" s="16"/>
      <c r="I20" s="20"/>
      <c r="J20" s="21"/>
      <c r="K20" s="198"/>
      <c r="L20" s="198"/>
      <c r="M20" s="198"/>
      <c r="N20" s="198"/>
      <c r="P20" s="14"/>
      <c r="Q20" s="14"/>
    </row>
    <row r="21" spans="1:17" s="3" customFormat="1" ht="30" customHeight="1">
      <c r="A21" s="14"/>
      <c r="B21" s="14"/>
      <c r="C21" s="6"/>
      <c r="E21" s="22"/>
      <c r="F21" s="22"/>
      <c r="G21" s="18" t="s">
        <v>2</v>
      </c>
      <c r="H21" s="16"/>
      <c r="I21" s="20"/>
      <c r="J21" s="18"/>
      <c r="K21" s="197"/>
      <c r="L21" s="197"/>
      <c r="M21" s="18" t="s">
        <v>20</v>
      </c>
      <c r="N21" s="197"/>
      <c r="P21" s="14"/>
      <c r="Q21" s="14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8">
    <mergeCell ref="A1:T1"/>
    <mergeCell ref="A2:T2"/>
    <mergeCell ref="A3:T3"/>
    <mergeCell ref="A4:T4"/>
    <mergeCell ref="A5:T5"/>
    <mergeCell ref="A6:B6"/>
    <mergeCell ref="D6:G6"/>
    <mergeCell ref="H6:I6"/>
    <mergeCell ref="J6:T6"/>
    <mergeCell ref="A7:B7"/>
    <mergeCell ref="D7:G7"/>
    <mergeCell ref="H7:I7"/>
    <mergeCell ref="J7:T7"/>
    <mergeCell ref="A8:A9"/>
    <mergeCell ref="B8:B9"/>
    <mergeCell ref="C8:C9"/>
    <mergeCell ref="D8:D9"/>
    <mergeCell ref="E8:E9"/>
    <mergeCell ref="F8:F9"/>
    <mergeCell ref="A14:T14"/>
    <mergeCell ref="A10:T10"/>
    <mergeCell ref="T8:T9"/>
    <mergeCell ref="G8:G9"/>
    <mergeCell ref="H8:H9"/>
    <mergeCell ref="I8:I9"/>
    <mergeCell ref="J8:J9"/>
    <mergeCell ref="K8:R8"/>
    <mergeCell ref="S8:S9"/>
  </mergeCells>
  <printOptions/>
  <pageMargins left="0" right="0" top="0" bottom="0" header="0" footer="0"/>
  <pageSetup horizontalDpi="600" verticalDpi="600" orientation="landscape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9"/>
  <sheetViews>
    <sheetView view="pageBreakPreview" zoomScale="41" zoomScaleNormal="61" zoomScaleSheetLayoutView="41" zoomScalePageLayoutView="0" workbookViewId="0" topLeftCell="A10">
      <selection activeCell="H17" sqref="H17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6" width="14.57421875" style="1" customWidth="1"/>
    <col min="7" max="7" width="42.57421875" style="1" customWidth="1"/>
    <col min="8" max="8" width="48.7109375" style="1" customWidth="1"/>
    <col min="9" max="9" width="46.00390625" style="1" customWidth="1"/>
    <col min="10" max="10" width="41.710937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6" width="14.8515625" style="1" customWidth="1"/>
    <col min="17" max="18" width="15.28125" style="1" customWidth="1"/>
    <col min="19" max="16384" width="9.140625" style="1" customWidth="1"/>
  </cols>
  <sheetData>
    <row r="1" spans="1:16" s="3" customFormat="1" ht="64.5" customHeight="1">
      <c r="A1" s="707" t="s">
        <v>164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708"/>
      <c r="M1" s="709"/>
      <c r="N1" s="709"/>
      <c r="O1" s="709"/>
      <c r="P1" s="709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293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7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  <c r="Q5" s="262"/>
    </row>
    <row r="6" spans="1:16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8"/>
      <c r="H6" s="745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46.5" customHeight="1" thickBot="1">
      <c r="A7" s="690" t="s">
        <v>39</v>
      </c>
      <c r="B7" s="691"/>
      <c r="C7" s="48" t="s">
        <v>37</v>
      </c>
      <c r="D7" s="755" t="s">
        <v>60</v>
      </c>
      <c r="E7" s="756"/>
      <c r="F7" s="757"/>
      <c r="G7" s="758"/>
      <c r="H7" s="721" t="s">
        <v>174</v>
      </c>
      <c r="I7" s="722"/>
      <c r="J7" s="723" t="s">
        <v>175</v>
      </c>
      <c r="K7" s="725"/>
      <c r="L7" s="725"/>
      <c r="M7" s="725"/>
      <c r="N7" s="725"/>
      <c r="O7" s="725"/>
      <c r="P7" s="726"/>
    </row>
    <row r="8" spans="1:16" s="4" customFormat="1" ht="33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33" t="s">
        <v>3</v>
      </c>
      <c r="H8" s="766" t="s">
        <v>16</v>
      </c>
      <c r="I8" s="727" t="s">
        <v>17</v>
      </c>
      <c r="J8" s="729" t="s">
        <v>19</v>
      </c>
      <c r="K8" s="737" t="s">
        <v>11</v>
      </c>
      <c r="L8" s="760"/>
      <c r="M8" s="761"/>
      <c r="N8" s="761"/>
      <c r="O8" s="746" t="s">
        <v>51</v>
      </c>
      <c r="P8" s="746" t="s">
        <v>52</v>
      </c>
    </row>
    <row r="9" spans="1:16" s="4" customFormat="1" ht="33" customHeight="1">
      <c r="A9" s="764"/>
      <c r="B9" s="750"/>
      <c r="C9" s="753"/>
      <c r="D9" s="754"/>
      <c r="E9" s="765"/>
      <c r="F9" s="749"/>
      <c r="G9" s="750"/>
      <c r="H9" s="767"/>
      <c r="I9" s="769"/>
      <c r="J9" s="759"/>
      <c r="K9" s="762" t="s">
        <v>21</v>
      </c>
      <c r="L9" s="763"/>
      <c r="M9" s="751" t="s">
        <v>22</v>
      </c>
      <c r="N9" s="752"/>
      <c r="O9" s="747"/>
      <c r="P9" s="747"/>
    </row>
    <row r="10" spans="1:18" s="5" customFormat="1" ht="66.75" customHeight="1" thickBot="1">
      <c r="A10" s="732"/>
      <c r="B10" s="734"/>
      <c r="C10" s="697"/>
      <c r="D10" s="699"/>
      <c r="E10" s="701"/>
      <c r="F10" s="703"/>
      <c r="G10" s="734"/>
      <c r="H10" s="768"/>
      <c r="I10" s="728"/>
      <c r="J10" s="730"/>
      <c r="K10" s="24" t="s">
        <v>12</v>
      </c>
      <c r="L10" s="17" t="s">
        <v>13</v>
      </c>
      <c r="M10" s="24" t="s">
        <v>12</v>
      </c>
      <c r="N10" s="35" t="s">
        <v>13</v>
      </c>
      <c r="O10" s="748"/>
      <c r="P10" s="748"/>
      <c r="Q10" s="61">
        <v>66</v>
      </c>
      <c r="R10" s="61">
        <v>50</v>
      </c>
    </row>
    <row r="11" spans="1:18" s="5" customFormat="1" ht="134.25" customHeight="1" hidden="1">
      <c r="A11" s="36"/>
      <c r="B11" s="138">
        <v>29</v>
      </c>
      <c r="C11" s="51" t="s">
        <v>24</v>
      </c>
      <c r="D11" s="50">
        <v>1984</v>
      </c>
      <c r="E11" s="37"/>
      <c r="F11" s="57"/>
      <c r="G11" s="51" t="s">
        <v>25</v>
      </c>
      <c r="H11" s="53"/>
      <c r="I11" s="54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(L26-$Q$10)/4</f>
        <v>-16.5</v>
      </c>
      <c r="R11" s="15">
        <f>(N26-$R$10)/4</f>
        <v>-12.5</v>
      </c>
    </row>
    <row r="12" spans="1:18" s="5" customFormat="1" ht="82.5" customHeight="1">
      <c r="A12" s="459">
        <v>1</v>
      </c>
      <c r="B12" s="460">
        <v>16</v>
      </c>
      <c r="C12" s="55" t="s">
        <v>326</v>
      </c>
      <c r="D12" s="113">
        <v>1993</v>
      </c>
      <c r="E12" s="65" t="s">
        <v>81</v>
      </c>
      <c r="F12" s="125"/>
      <c r="G12" s="247" t="s">
        <v>257</v>
      </c>
      <c r="H12" s="175"/>
      <c r="I12" s="63" t="s">
        <v>246</v>
      </c>
      <c r="J12" s="63" t="s">
        <v>327</v>
      </c>
      <c r="K12" s="33">
        <v>0</v>
      </c>
      <c r="L12" s="42">
        <v>54.35</v>
      </c>
      <c r="M12" s="59">
        <v>0</v>
      </c>
      <c r="N12" s="34">
        <v>37.2</v>
      </c>
      <c r="O12" s="91">
        <v>0</v>
      </c>
      <c r="P12" s="157"/>
      <c r="Q12" s="25">
        <f aca="true" t="shared" si="0" ref="Q12:Q25">(L12-$Q$10)/4</f>
        <v>-2.9124999999999996</v>
      </c>
      <c r="R12" s="15">
        <f aca="true" t="shared" si="1" ref="R12:R25">(N12-$R$10)/4</f>
        <v>-3.1999999999999993</v>
      </c>
    </row>
    <row r="13" spans="1:18" s="5" customFormat="1" ht="82.5" customHeight="1">
      <c r="A13" s="459">
        <v>2</v>
      </c>
      <c r="B13" s="460">
        <v>30</v>
      </c>
      <c r="C13" s="55" t="s">
        <v>422</v>
      </c>
      <c r="D13" s="113">
        <v>1979</v>
      </c>
      <c r="E13" s="65" t="s">
        <v>81</v>
      </c>
      <c r="F13" s="125"/>
      <c r="G13" s="247" t="s">
        <v>304</v>
      </c>
      <c r="H13" s="175"/>
      <c r="I13" s="63" t="s">
        <v>302</v>
      </c>
      <c r="J13" s="63" t="s">
        <v>300</v>
      </c>
      <c r="K13" s="33">
        <v>0</v>
      </c>
      <c r="L13" s="42">
        <v>52.53</v>
      </c>
      <c r="M13" s="59">
        <v>0</v>
      </c>
      <c r="N13" s="34">
        <v>38.15</v>
      </c>
      <c r="O13" s="91">
        <v>0</v>
      </c>
      <c r="P13" s="157"/>
      <c r="Q13" s="25">
        <f t="shared" si="0"/>
        <v>-3.3674999999999997</v>
      </c>
      <c r="R13" s="15">
        <f t="shared" si="1"/>
        <v>-2.9625000000000004</v>
      </c>
    </row>
    <row r="14" spans="1:18" s="5" customFormat="1" ht="82.5" customHeight="1">
      <c r="A14" s="459">
        <v>3</v>
      </c>
      <c r="B14" s="460">
        <v>40</v>
      </c>
      <c r="C14" s="55" t="s">
        <v>128</v>
      </c>
      <c r="D14" s="113"/>
      <c r="E14" s="65" t="s">
        <v>81</v>
      </c>
      <c r="F14" s="125"/>
      <c r="G14" s="247" t="s">
        <v>332</v>
      </c>
      <c r="H14" s="175"/>
      <c r="I14" s="63" t="s">
        <v>306</v>
      </c>
      <c r="J14" s="63" t="s">
        <v>8</v>
      </c>
      <c r="K14" s="33">
        <v>0</v>
      </c>
      <c r="L14" s="42">
        <v>56.96</v>
      </c>
      <c r="M14" s="59">
        <v>0</v>
      </c>
      <c r="N14" s="34">
        <v>42.59</v>
      </c>
      <c r="O14" s="91">
        <v>0</v>
      </c>
      <c r="P14" s="157"/>
      <c r="Q14" s="25">
        <f t="shared" si="0"/>
        <v>-2.26</v>
      </c>
      <c r="R14" s="15">
        <f t="shared" si="1"/>
        <v>-1.8524999999999991</v>
      </c>
    </row>
    <row r="15" spans="1:18" s="5" customFormat="1" ht="82.5" customHeight="1">
      <c r="A15" s="459">
        <v>4</v>
      </c>
      <c r="B15" s="460">
        <v>77</v>
      </c>
      <c r="C15" s="55" t="s">
        <v>333</v>
      </c>
      <c r="D15" s="113">
        <v>1971</v>
      </c>
      <c r="E15" s="65" t="s">
        <v>86</v>
      </c>
      <c r="F15" s="125"/>
      <c r="G15" s="247" t="s">
        <v>334</v>
      </c>
      <c r="H15" s="175"/>
      <c r="I15" s="347" t="s">
        <v>335</v>
      </c>
      <c r="J15" s="347" t="s">
        <v>336</v>
      </c>
      <c r="K15" s="33">
        <v>0</v>
      </c>
      <c r="L15" s="42">
        <v>57.12</v>
      </c>
      <c r="M15" s="59">
        <v>0</v>
      </c>
      <c r="N15" s="34">
        <v>43.83</v>
      </c>
      <c r="O15" s="91">
        <v>0</v>
      </c>
      <c r="P15" s="157"/>
      <c r="Q15" s="25">
        <f t="shared" si="0"/>
        <v>-2.2200000000000006</v>
      </c>
      <c r="R15" s="15">
        <f t="shared" si="1"/>
        <v>-1.5425000000000004</v>
      </c>
    </row>
    <row r="16" spans="1:18" s="5" customFormat="1" ht="82.5" customHeight="1">
      <c r="A16" s="459">
        <v>5</v>
      </c>
      <c r="B16" s="460">
        <v>72</v>
      </c>
      <c r="C16" s="55" t="s">
        <v>413</v>
      </c>
      <c r="D16" s="113">
        <v>1962</v>
      </c>
      <c r="E16" s="65" t="s">
        <v>7</v>
      </c>
      <c r="F16" s="125"/>
      <c r="G16" s="247" t="s">
        <v>145</v>
      </c>
      <c r="H16" s="175"/>
      <c r="I16" s="63" t="s">
        <v>337</v>
      </c>
      <c r="J16" s="63" t="s">
        <v>101</v>
      </c>
      <c r="K16" s="33">
        <v>0</v>
      </c>
      <c r="L16" s="42">
        <v>61.4</v>
      </c>
      <c r="M16" s="59">
        <v>0</v>
      </c>
      <c r="N16" s="34">
        <v>44.5</v>
      </c>
      <c r="O16" s="91">
        <v>0</v>
      </c>
      <c r="P16" s="157"/>
      <c r="Q16" s="25">
        <f t="shared" si="0"/>
        <v>-1.1500000000000004</v>
      </c>
      <c r="R16" s="15">
        <f t="shared" si="1"/>
        <v>-1.375</v>
      </c>
    </row>
    <row r="17" spans="1:18" s="5" customFormat="1" ht="82.5" customHeight="1">
      <c r="A17" s="459">
        <v>6</v>
      </c>
      <c r="B17" s="460">
        <v>2</v>
      </c>
      <c r="C17" s="55" t="s">
        <v>315</v>
      </c>
      <c r="D17" s="113">
        <v>1976</v>
      </c>
      <c r="E17" s="65" t="s">
        <v>81</v>
      </c>
      <c r="F17" s="125"/>
      <c r="G17" s="247" t="s">
        <v>316</v>
      </c>
      <c r="H17" s="175" t="s">
        <v>317</v>
      </c>
      <c r="I17" s="63" t="s">
        <v>318</v>
      </c>
      <c r="J17" s="63" t="s">
        <v>97</v>
      </c>
      <c r="K17" s="33">
        <v>0</v>
      </c>
      <c r="L17" s="42">
        <v>59.67</v>
      </c>
      <c r="M17" s="59">
        <v>0</v>
      </c>
      <c r="N17" s="34">
        <v>44.76</v>
      </c>
      <c r="O17" s="91">
        <v>0</v>
      </c>
      <c r="P17" s="157"/>
      <c r="Q17" s="25">
        <f t="shared" si="0"/>
        <v>-1.5824999999999996</v>
      </c>
      <c r="R17" s="15">
        <f t="shared" si="1"/>
        <v>-1.3100000000000005</v>
      </c>
    </row>
    <row r="18" spans="1:18" s="5" customFormat="1" ht="82.5" customHeight="1">
      <c r="A18" s="459">
        <v>7</v>
      </c>
      <c r="B18" s="460">
        <v>15</v>
      </c>
      <c r="C18" s="55" t="s">
        <v>322</v>
      </c>
      <c r="D18" s="113">
        <v>2001</v>
      </c>
      <c r="E18" s="65" t="s">
        <v>84</v>
      </c>
      <c r="F18" s="125"/>
      <c r="G18" s="247" t="s">
        <v>323</v>
      </c>
      <c r="H18" s="175"/>
      <c r="I18" s="63" t="s">
        <v>324</v>
      </c>
      <c r="J18" s="63" t="s">
        <v>325</v>
      </c>
      <c r="K18" s="33">
        <v>0</v>
      </c>
      <c r="L18" s="42">
        <v>61.24</v>
      </c>
      <c r="M18" s="59">
        <v>0</v>
      </c>
      <c r="N18" s="34">
        <v>45.26</v>
      </c>
      <c r="O18" s="91">
        <v>0</v>
      </c>
      <c r="P18" s="157"/>
      <c r="Q18" s="25">
        <f t="shared" si="0"/>
        <v>-1.1899999999999995</v>
      </c>
      <c r="R18" s="15">
        <f t="shared" si="1"/>
        <v>-1.1850000000000005</v>
      </c>
    </row>
    <row r="19" spans="1:18" s="5" customFormat="1" ht="82.5" customHeight="1">
      <c r="A19" s="459">
        <v>8</v>
      </c>
      <c r="B19" s="460">
        <v>7</v>
      </c>
      <c r="C19" s="55" t="s">
        <v>248</v>
      </c>
      <c r="D19" s="113">
        <v>1982</v>
      </c>
      <c r="E19" s="65" t="s">
        <v>81</v>
      </c>
      <c r="F19" s="125"/>
      <c r="G19" s="247" t="s">
        <v>249</v>
      </c>
      <c r="H19" s="175"/>
      <c r="I19" s="347" t="s">
        <v>297</v>
      </c>
      <c r="J19" s="63" t="s">
        <v>8</v>
      </c>
      <c r="K19" s="33">
        <v>0</v>
      </c>
      <c r="L19" s="42">
        <v>65.97</v>
      </c>
      <c r="M19" s="59">
        <v>0</v>
      </c>
      <c r="N19" s="34">
        <v>48.37</v>
      </c>
      <c r="O19" s="91">
        <v>0</v>
      </c>
      <c r="P19" s="157"/>
      <c r="Q19" s="25">
        <f t="shared" si="0"/>
        <v>-0.007500000000000284</v>
      </c>
      <c r="R19" s="15">
        <f t="shared" si="1"/>
        <v>-0.40750000000000064</v>
      </c>
    </row>
    <row r="20" spans="1:18" s="5" customFormat="1" ht="82.5" customHeight="1">
      <c r="A20" s="459">
        <v>9</v>
      </c>
      <c r="B20" s="460">
        <v>73</v>
      </c>
      <c r="C20" s="55" t="s">
        <v>413</v>
      </c>
      <c r="D20" s="113">
        <v>1962</v>
      </c>
      <c r="E20" s="65" t="s">
        <v>7</v>
      </c>
      <c r="F20" s="125"/>
      <c r="G20" s="247" t="s">
        <v>88</v>
      </c>
      <c r="H20" s="175"/>
      <c r="I20" s="63" t="s">
        <v>337</v>
      </c>
      <c r="J20" s="63" t="s">
        <v>101</v>
      </c>
      <c r="K20" s="33">
        <v>0</v>
      </c>
      <c r="L20" s="42">
        <v>59.4</v>
      </c>
      <c r="M20" s="59">
        <v>0</v>
      </c>
      <c r="N20" s="34">
        <v>48.38</v>
      </c>
      <c r="O20" s="91">
        <v>0</v>
      </c>
      <c r="P20" s="157"/>
      <c r="Q20" s="25">
        <f t="shared" si="0"/>
        <v>-1.6500000000000004</v>
      </c>
      <c r="R20" s="15">
        <f t="shared" si="1"/>
        <v>-0.40499999999999936</v>
      </c>
    </row>
    <row r="21" spans="1:18" s="5" customFormat="1" ht="82.5" customHeight="1">
      <c r="A21" s="459">
        <v>10</v>
      </c>
      <c r="B21" s="460">
        <v>4</v>
      </c>
      <c r="C21" s="55" t="s">
        <v>319</v>
      </c>
      <c r="D21" s="113">
        <v>1989</v>
      </c>
      <c r="E21" s="65" t="s">
        <v>81</v>
      </c>
      <c r="F21" s="125"/>
      <c r="G21" s="247" t="s">
        <v>320</v>
      </c>
      <c r="H21" s="175" t="s">
        <v>321</v>
      </c>
      <c r="I21" s="63" t="s">
        <v>318</v>
      </c>
      <c r="J21" s="63" t="s">
        <v>97</v>
      </c>
      <c r="K21" s="33">
        <v>1</v>
      </c>
      <c r="L21" s="42">
        <v>66.49</v>
      </c>
      <c r="M21" s="59">
        <v>0</v>
      </c>
      <c r="N21" s="34">
        <v>44.38</v>
      </c>
      <c r="O21" s="91">
        <v>1</v>
      </c>
      <c r="P21" s="157"/>
      <c r="Q21" s="25">
        <f t="shared" si="0"/>
        <v>0.12249999999999872</v>
      </c>
      <c r="R21" s="15">
        <f t="shared" si="1"/>
        <v>-1.4049999999999994</v>
      </c>
    </row>
    <row r="22" spans="1:18" s="5" customFormat="1" ht="82.5" customHeight="1">
      <c r="A22" s="459">
        <v>11</v>
      </c>
      <c r="B22" s="460">
        <v>6</v>
      </c>
      <c r="C22" s="55" t="s">
        <v>248</v>
      </c>
      <c r="D22" s="113">
        <v>1982</v>
      </c>
      <c r="E22" s="65" t="s">
        <v>81</v>
      </c>
      <c r="F22" s="125"/>
      <c r="G22" s="247" t="s">
        <v>296</v>
      </c>
      <c r="H22" s="175"/>
      <c r="I22" s="347" t="s">
        <v>297</v>
      </c>
      <c r="J22" s="63" t="s">
        <v>8</v>
      </c>
      <c r="K22" s="33">
        <v>1</v>
      </c>
      <c r="L22" s="42">
        <v>67.47</v>
      </c>
      <c r="M22" s="59">
        <v>2</v>
      </c>
      <c r="N22" s="34">
        <v>54.24</v>
      </c>
      <c r="O22" s="91">
        <v>3</v>
      </c>
      <c r="P22" s="157"/>
      <c r="Q22" s="25">
        <f t="shared" si="0"/>
        <v>0.3674999999999997</v>
      </c>
      <c r="R22" s="15">
        <f t="shared" si="1"/>
        <v>1.0600000000000005</v>
      </c>
    </row>
    <row r="23" spans="1:18" s="5" customFormat="1" ht="82.5" customHeight="1">
      <c r="A23" s="459">
        <v>12</v>
      </c>
      <c r="B23" s="460">
        <v>29</v>
      </c>
      <c r="C23" s="55" t="s">
        <v>421</v>
      </c>
      <c r="D23" s="113">
        <v>1980</v>
      </c>
      <c r="E23" s="65" t="s">
        <v>81</v>
      </c>
      <c r="F23" s="125"/>
      <c r="G23" s="247" t="s">
        <v>301</v>
      </c>
      <c r="H23" s="175"/>
      <c r="I23" s="63" t="s">
        <v>302</v>
      </c>
      <c r="J23" s="63" t="s">
        <v>303</v>
      </c>
      <c r="K23" s="33">
        <v>0</v>
      </c>
      <c r="L23" s="42">
        <v>55.54</v>
      </c>
      <c r="M23" s="59">
        <v>4</v>
      </c>
      <c r="N23" s="34">
        <v>38.86</v>
      </c>
      <c r="O23" s="91">
        <v>4</v>
      </c>
      <c r="P23" s="157"/>
      <c r="Q23" s="25">
        <f t="shared" si="0"/>
        <v>-2.615</v>
      </c>
      <c r="R23" s="15">
        <f t="shared" si="1"/>
        <v>-2.785</v>
      </c>
    </row>
    <row r="24" spans="1:18" s="5" customFormat="1" ht="82.5" customHeight="1">
      <c r="A24" s="459">
        <v>13</v>
      </c>
      <c r="B24" s="460">
        <v>25</v>
      </c>
      <c r="C24" s="55" t="s">
        <v>328</v>
      </c>
      <c r="D24" s="113">
        <v>1992</v>
      </c>
      <c r="E24" s="65" t="s">
        <v>82</v>
      </c>
      <c r="F24" s="125"/>
      <c r="G24" s="247" t="s">
        <v>329</v>
      </c>
      <c r="H24" s="175"/>
      <c r="I24" s="63" t="s">
        <v>330</v>
      </c>
      <c r="J24" s="63" t="s">
        <v>8</v>
      </c>
      <c r="K24" s="33">
        <v>0</v>
      </c>
      <c r="L24" s="42">
        <v>60.25</v>
      </c>
      <c r="M24" s="59">
        <v>4</v>
      </c>
      <c r="N24" s="34">
        <v>47.5</v>
      </c>
      <c r="O24" s="91">
        <v>4</v>
      </c>
      <c r="P24" s="157"/>
      <c r="Q24" s="25">
        <f t="shared" si="0"/>
        <v>-1.4375</v>
      </c>
      <c r="R24" s="15">
        <f t="shared" si="1"/>
        <v>-0.625</v>
      </c>
    </row>
    <row r="25" spans="1:18" s="5" customFormat="1" ht="82.5" customHeight="1" thickBot="1">
      <c r="A25" s="461">
        <v>14</v>
      </c>
      <c r="B25" s="462">
        <v>34</v>
      </c>
      <c r="C25" s="56" t="s">
        <v>260</v>
      </c>
      <c r="D25" s="115">
        <v>1984</v>
      </c>
      <c r="E25" s="70" t="s">
        <v>82</v>
      </c>
      <c r="F25" s="425"/>
      <c r="G25" s="81" t="s">
        <v>256</v>
      </c>
      <c r="H25" s="518"/>
      <c r="I25" s="89" t="s">
        <v>331</v>
      </c>
      <c r="J25" s="89" t="s">
        <v>255</v>
      </c>
      <c r="K25" s="276">
        <v>0</v>
      </c>
      <c r="L25" s="277">
        <v>60.91</v>
      </c>
      <c r="M25" s="278">
        <v>8</v>
      </c>
      <c r="N25" s="279">
        <v>41.44</v>
      </c>
      <c r="O25" s="155">
        <v>8</v>
      </c>
      <c r="P25" s="163"/>
      <c r="Q25" s="25">
        <f t="shared" si="0"/>
        <v>-1.2725000000000009</v>
      </c>
      <c r="R25" s="15">
        <f t="shared" si="1"/>
        <v>-2.1400000000000006</v>
      </c>
    </row>
    <row r="26" spans="1:13" s="4" customFormat="1" ht="15.75" customHeight="1">
      <c r="A26" s="7"/>
      <c r="B26" s="8"/>
      <c r="C26" s="9"/>
      <c r="D26" s="10"/>
      <c r="E26" s="10"/>
      <c r="F26" s="10"/>
      <c r="G26" s="11"/>
      <c r="H26" s="11"/>
      <c r="I26" s="11"/>
      <c r="J26" s="12"/>
      <c r="K26" s="13"/>
      <c r="L26" s="13"/>
      <c r="M26" s="13"/>
    </row>
    <row r="27" spans="1:13" s="3" customFormat="1" ht="23.25" customHeight="1">
      <c r="A27" s="14"/>
      <c r="B27" s="14"/>
      <c r="C27" s="6"/>
      <c r="E27" s="22"/>
      <c r="F27" s="22"/>
      <c r="G27" s="18" t="s">
        <v>15</v>
      </c>
      <c r="H27" s="16"/>
      <c r="I27" s="20"/>
      <c r="J27" s="18" t="s">
        <v>294</v>
      </c>
      <c r="L27" s="14"/>
      <c r="M27" s="14"/>
    </row>
    <row r="28" spans="1:13" s="3" customFormat="1" ht="9.75" customHeight="1">
      <c r="A28" s="14"/>
      <c r="B28" s="14"/>
      <c r="C28" s="6"/>
      <c r="E28" s="16"/>
      <c r="F28" s="16"/>
      <c r="G28" s="16"/>
      <c r="H28" s="16"/>
      <c r="I28" s="20"/>
      <c r="J28" s="21"/>
      <c r="L28" s="14"/>
      <c r="M28" s="14"/>
    </row>
    <row r="29" spans="1:13" s="3" customFormat="1" ht="30" customHeight="1">
      <c r="A29" s="14"/>
      <c r="B29" s="14"/>
      <c r="C29" s="6"/>
      <c r="E29" s="22"/>
      <c r="F29" s="22"/>
      <c r="G29" s="18" t="s">
        <v>2</v>
      </c>
      <c r="H29" s="16"/>
      <c r="I29" s="20"/>
      <c r="J29" s="18" t="s">
        <v>20</v>
      </c>
      <c r="L29" s="14"/>
      <c r="M29" s="14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28">
    <mergeCell ref="J8:J10"/>
    <mergeCell ref="K8:N8"/>
    <mergeCell ref="K9:L9"/>
    <mergeCell ref="A8:A10"/>
    <mergeCell ref="B8:B10"/>
    <mergeCell ref="E8:E10"/>
    <mergeCell ref="H8:H10"/>
    <mergeCell ref="I8:I10"/>
    <mergeCell ref="A7:B7"/>
    <mergeCell ref="C8:C10"/>
    <mergeCell ref="D8:D10"/>
    <mergeCell ref="D7:G7"/>
    <mergeCell ref="A1:P1"/>
    <mergeCell ref="A2:P2"/>
    <mergeCell ref="A3:P3"/>
    <mergeCell ref="A4:P4"/>
    <mergeCell ref="A5:P5"/>
    <mergeCell ref="A6:B6"/>
    <mergeCell ref="D6:G6"/>
    <mergeCell ref="H6:I6"/>
    <mergeCell ref="H7:I7"/>
    <mergeCell ref="J6:P6"/>
    <mergeCell ref="J7:P7"/>
    <mergeCell ref="O8:O10"/>
    <mergeCell ref="P8:P10"/>
    <mergeCell ref="F8:F10"/>
    <mergeCell ref="G8:G10"/>
    <mergeCell ref="M9:N9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35"/>
  <sheetViews>
    <sheetView view="pageBreakPreview" zoomScale="41" zoomScaleNormal="61" zoomScaleSheetLayoutView="41" zoomScalePageLayoutView="0" workbookViewId="0" topLeftCell="A13">
      <selection activeCell="I26" sqref="I26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6" width="14.57421875" style="1" customWidth="1"/>
    <col min="7" max="7" width="41.8515625" style="1" customWidth="1"/>
    <col min="8" max="8" width="48.7109375" style="1" customWidth="1"/>
    <col min="9" max="9" width="46.00390625" style="1" customWidth="1"/>
    <col min="10" max="10" width="41.710937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6" width="14.8515625" style="1" customWidth="1"/>
    <col min="17" max="18" width="15.28125" style="1" customWidth="1"/>
    <col min="19" max="16384" width="9.140625" style="1" customWidth="1"/>
  </cols>
  <sheetData>
    <row r="1" spans="1:16" s="3" customFormat="1" ht="64.5" customHeight="1">
      <c r="A1" s="707" t="s">
        <v>164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708"/>
      <c r="M1" s="709"/>
      <c r="N1" s="709"/>
      <c r="O1" s="709"/>
      <c r="P1" s="709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293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46.5" customHeight="1" thickBot="1">
      <c r="A7" s="690" t="s">
        <v>42</v>
      </c>
      <c r="B7" s="691"/>
      <c r="C7" s="48" t="s">
        <v>40</v>
      </c>
      <c r="D7" s="755" t="s">
        <v>60</v>
      </c>
      <c r="E7" s="756"/>
      <c r="F7" s="757"/>
      <c r="G7" s="776"/>
      <c r="H7" s="721" t="s">
        <v>115</v>
      </c>
      <c r="I7" s="722"/>
      <c r="J7" s="723" t="s">
        <v>176</v>
      </c>
      <c r="K7" s="725"/>
      <c r="L7" s="725"/>
      <c r="M7" s="725"/>
      <c r="N7" s="725"/>
      <c r="O7" s="725"/>
      <c r="P7" s="726"/>
    </row>
    <row r="8" spans="1:16" s="4" customFormat="1" ht="33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27" t="s">
        <v>17</v>
      </c>
      <c r="J8" s="766" t="s">
        <v>19</v>
      </c>
      <c r="K8" s="737" t="s">
        <v>11</v>
      </c>
      <c r="L8" s="760"/>
      <c r="M8" s="761"/>
      <c r="N8" s="777"/>
      <c r="O8" s="778" t="s">
        <v>51</v>
      </c>
      <c r="P8" s="746" t="s">
        <v>52</v>
      </c>
    </row>
    <row r="9" spans="1:16" s="4" customFormat="1" ht="33" customHeight="1">
      <c r="A9" s="764"/>
      <c r="B9" s="750"/>
      <c r="C9" s="753"/>
      <c r="D9" s="754"/>
      <c r="E9" s="765"/>
      <c r="F9" s="749"/>
      <c r="G9" s="749"/>
      <c r="H9" s="767"/>
      <c r="I9" s="769"/>
      <c r="J9" s="767"/>
      <c r="K9" s="762" t="s">
        <v>21</v>
      </c>
      <c r="L9" s="763"/>
      <c r="M9" s="751" t="s">
        <v>22</v>
      </c>
      <c r="N9" s="752"/>
      <c r="O9" s="779"/>
      <c r="P9" s="747"/>
    </row>
    <row r="10" spans="1:18" s="5" customFormat="1" ht="66.75" customHeight="1" thickBot="1">
      <c r="A10" s="732"/>
      <c r="B10" s="734"/>
      <c r="C10" s="697"/>
      <c r="D10" s="699"/>
      <c r="E10" s="701"/>
      <c r="F10" s="703"/>
      <c r="G10" s="703"/>
      <c r="H10" s="768"/>
      <c r="I10" s="728"/>
      <c r="J10" s="768"/>
      <c r="K10" s="24" t="s">
        <v>12</v>
      </c>
      <c r="L10" s="17" t="s">
        <v>13</v>
      </c>
      <c r="M10" s="24" t="s">
        <v>12</v>
      </c>
      <c r="N10" s="35" t="s">
        <v>13</v>
      </c>
      <c r="O10" s="780"/>
      <c r="P10" s="748"/>
      <c r="Q10" s="61">
        <v>66</v>
      </c>
      <c r="R10" s="61">
        <v>50</v>
      </c>
    </row>
    <row r="11" spans="1:18" s="5" customFormat="1" ht="134.25" customHeight="1" hidden="1">
      <c r="A11" s="36"/>
      <c r="B11" s="138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54" t="s">
        <v>23</v>
      </c>
      <c r="J11" s="173" t="s">
        <v>8</v>
      </c>
      <c r="K11" s="38"/>
      <c r="L11" s="41"/>
      <c r="M11" s="58"/>
      <c r="N11" s="39"/>
      <c r="O11" s="375"/>
      <c r="P11" s="72"/>
      <c r="Q11" s="25">
        <f>(L32-$Q$10)/4</f>
        <v>-16.5</v>
      </c>
      <c r="R11" s="15">
        <f>(N32-$R$10)/4</f>
        <v>-12.5</v>
      </c>
    </row>
    <row r="12" spans="1:18" s="5" customFormat="1" ht="44.25" customHeight="1" thickBot="1">
      <c r="A12" s="770" t="s">
        <v>105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2"/>
      <c r="Q12" s="25"/>
      <c r="R12" s="15"/>
    </row>
    <row r="13" spans="1:18" s="5" customFormat="1" ht="60" customHeight="1">
      <c r="A13" s="75">
        <v>1</v>
      </c>
      <c r="B13" s="104">
        <v>78</v>
      </c>
      <c r="C13" s="283" t="s">
        <v>333</v>
      </c>
      <c r="D13" s="112">
        <v>1971</v>
      </c>
      <c r="E13" s="73" t="s">
        <v>86</v>
      </c>
      <c r="F13" s="140"/>
      <c r="G13" s="343" t="s">
        <v>345</v>
      </c>
      <c r="H13" s="517"/>
      <c r="I13" s="85" t="s">
        <v>335</v>
      </c>
      <c r="J13" s="525" t="s">
        <v>336</v>
      </c>
      <c r="K13" s="229">
        <v>0</v>
      </c>
      <c r="L13" s="230">
        <v>54.94</v>
      </c>
      <c r="M13" s="231">
        <v>0</v>
      </c>
      <c r="N13" s="232">
        <v>38.76</v>
      </c>
      <c r="O13" s="376">
        <v>0</v>
      </c>
      <c r="P13" s="156"/>
      <c r="Q13" s="25">
        <f aca="true" t="shared" si="0" ref="Q13:Q27">(L13-$Q$10)/4</f>
        <v>-2.7650000000000006</v>
      </c>
      <c r="R13" s="15">
        <f aca="true" t="shared" si="1" ref="R13:R27">(N13-$R$10)/4</f>
        <v>-2.8100000000000005</v>
      </c>
    </row>
    <row r="14" spans="1:18" s="5" customFormat="1" ht="60" customHeight="1">
      <c r="A14" s="77">
        <v>2</v>
      </c>
      <c r="B14" s="102">
        <v>61</v>
      </c>
      <c r="C14" s="55" t="s">
        <v>141</v>
      </c>
      <c r="D14" s="113">
        <v>1991</v>
      </c>
      <c r="E14" s="65" t="s">
        <v>77</v>
      </c>
      <c r="F14" s="128"/>
      <c r="G14" s="344" t="s">
        <v>142</v>
      </c>
      <c r="H14" s="175"/>
      <c r="I14" s="323" t="s">
        <v>131</v>
      </c>
      <c r="J14" s="247" t="s">
        <v>132</v>
      </c>
      <c r="K14" s="233">
        <v>0</v>
      </c>
      <c r="L14" s="234">
        <v>53.29</v>
      </c>
      <c r="M14" s="235">
        <v>0</v>
      </c>
      <c r="N14" s="236">
        <v>40.32</v>
      </c>
      <c r="O14" s="379">
        <v>0</v>
      </c>
      <c r="P14" s="157"/>
      <c r="Q14" s="25">
        <f t="shared" si="0"/>
        <v>-3.1775</v>
      </c>
      <c r="R14" s="15">
        <f t="shared" si="1"/>
        <v>-2.42</v>
      </c>
    </row>
    <row r="15" spans="1:18" s="5" customFormat="1" ht="60" customHeight="1">
      <c r="A15" s="77">
        <v>3</v>
      </c>
      <c r="B15" s="102">
        <v>71</v>
      </c>
      <c r="C15" s="55" t="s">
        <v>342</v>
      </c>
      <c r="D15" s="113"/>
      <c r="E15" s="65" t="s">
        <v>84</v>
      </c>
      <c r="F15" s="128"/>
      <c r="G15" s="344" t="s">
        <v>102</v>
      </c>
      <c r="H15" s="175"/>
      <c r="I15" s="86" t="s">
        <v>83</v>
      </c>
      <c r="J15" s="86" t="s">
        <v>87</v>
      </c>
      <c r="K15" s="233">
        <v>0</v>
      </c>
      <c r="L15" s="234">
        <v>57.53</v>
      </c>
      <c r="M15" s="235">
        <v>0</v>
      </c>
      <c r="N15" s="236">
        <v>41.49</v>
      </c>
      <c r="O15" s="379">
        <v>0</v>
      </c>
      <c r="P15" s="157"/>
      <c r="Q15" s="25">
        <f t="shared" si="0"/>
        <v>-2.1174999999999997</v>
      </c>
      <c r="R15" s="15">
        <f t="shared" si="1"/>
        <v>-2.1274999999999995</v>
      </c>
    </row>
    <row r="16" spans="1:18" s="5" customFormat="1" ht="60" customHeight="1">
      <c r="A16" s="77">
        <v>4</v>
      </c>
      <c r="B16" s="102">
        <v>74</v>
      </c>
      <c r="C16" s="55" t="s">
        <v>343</v>
      </c>
      <c r="D16" s="113">
        <v>1999</v>
      </c>
      <c r="E16" s="65" t="s">
        <v>84</v>
      </c>
      <c r="F16" s="128"/>
      <c r="G16" s="344" t="s">
        <v>344</v>
      </c>
      <c r="H16" s="175"/>
      <c r="I16" s="323" t="s">
        <v>337</v>
      </c>
      <c r="J16" s="323" t="s">
        <v>101</v>
      </c>
      <c r="K16" s="233">
        <v>0</v>
      </c>
      <c r="L16" s="234">
        <v>55.49</v>
      </c>
      <c r="M16" s="235">
        <v>0</v>
      </c>
      <c r="N16" s="236">
        <v>42.14</v>
      </c>
      <c r="O16" s="379">
        <v>0</v>
      </c>
      <c r="P16" s="157"/>
      <c r="Q16" s="25">
        <f t="shared" si="0"/>
        <v>-2.6274999999999995</v>
      </c>
      <c r="R16" s="15">
        <f t="shared" si="1"/>
        <v>-1.9649999999999999</v>
      </c>
    </row>
    <row r="17" spans="1:18" s="5" customFormat="1" ht="60" customHeight="1">
      <c r="A17" s="77">
        <v>5</v>
      </c>
      <c r="B17" s="102">
        <v>17</v>
      </c>
      <c r="C17" s="55" t="s">
        <v>279</v>
      </c>
      <c r="D17" s="113">
        <v>2001</v>
      </c>
      <c r="E17" s="65" t="s">
        <v>84</v>
      </c>
      <c r="F17" s="128"/>
      <c r="G17" s="344" t="s">
        <v>245</v>
      </c>
      <c r="H17" s="175" t="s">
        <v>425</v>
      </c>
      <c r="I17" s="247" t="s">
        <v>246</v>
      </c>
      <c r="J17" s="323" t="s">
        <v>247</v>
      </c>
      <c r="K17" s="233">
        <v>0</v>
      </c>
      <c r="L17" s="234">
        <v>62.74</v>
      </c>
      <c r="M17" s="235">
        <v>0</v>
      </c>
      <c r="N17" s="236">
        <v>43.93</v>
      </c>
      <c r="O17" s="379">
        <v>0</v>
      </c>
      <c r="P17" s="157"/>
      <c r="Q17" s="25">
        <f t="shared" si="0"/>
        <v>-0.8149999999999995</v>
      </c>
      <c r="R17" s="15">
        <f t="shared" si="1"/>
        <v>-1.5175</v>
      </c>
    </row>
    <row r="18" spans="1:18" s="5" customFormat="1" ht="60" customHeight="1">
      <c r="A18" s="77">
        <v>6</v>
      </c>
      <c r="B18" s="102">
        <v>46</v>
      </c>
      <c r="C18" s="55" t="s">
        <v>129</v>
      </c>
      <c r="D18" s="113"/>
      <c r="E18" s="65" t="s">
        <v>84</v>
      </c>
      <c r="F18" s="128"/>
      <c r="G18" s="344" t="s">
        <v>313</v>
      </c>
      <c r="H18" s="175"/>
      <c r="I18" s="247" t="s">
        <v>306</v>
      </c>
      <c r="J18" s="247" t="s">
        <v>128</v>
      </c>
      <c r="K18" s="233">
        <v>0</v>
      </c>
      <c r="L18" s="234">
        <v>54.03</v>
      </c>
      <c r="M18" s="235">
        <v>0</v>
      </c>
      <c r="N18" s="236">
        <v>46.14</v>
      </c>
      <c r="O18" s="379">
        <v>0</v>
      </c>
      <c r="P18" s="157"/>
      <c r="Q18" s="25">
        <f t="shared" si="0"/>
        <v>-2.9924999999999997</v>
      </c>
      <c r="R18" s="15">
        <f t="shared" si="1"/>
        <v>-0.9649999999999999</v>
      </c>
    </row>
    <row r="19" spans="1:18" s="5" customFormat="1" ht="60" customHeight="1">
      <c r="A19" s="77">
        <v>7</v>
      </c>
      <c r="B19" s="102">
        <v>16</v>
      </c>
      <c r="C19" s="55" t="s">
        <v>326</v>
      </c>
      <c r="D19" s="113">
        <v>1993</v>
      </c>
      <c r="E19" s="65" t="s">
        <v>81</v>
      </c>
      <c r="F19" s="128"/>
      <c r="G19" s="432" t="s">
        <v>257</v>
      </c>
      <c r="H19" s="175"/>
      <c r="I19" s="247" t="s">
        <v>246</v>
      </c>
      <c r="J19" s="86" t="s">
        <v>327</v>
      </c>
      <c r="K19" s="233">
        <v>0</v>
      </c>
      <c r="L19" s="234">
        <v>57.2</v>
      </c>
      <c r="M19" s="235">
        <v>4</v>
      </c>
      <c r="N19" s="236">
        <v>35.71</v>
      </c>
      <c r="O19" s="379">
        <v>4</v>
      </c>
      <c r="P19" s="157"/>
      <c r="Q19" s="25">
        <f t="shared" si="0"/>
        <v>-2.1999999999999993</v>
      </c>
      <c r="R19" s="15">
        <f t="shared" si="1"/>
        <v>-3.5725</v>
      </c>
    </row>
    <row r="20" spans="1:18" s="5" customFormat="1" ht="60" customHeight="1">
      <c r="A20" s="77">
        <v>8</v>
      </c>
      <c r="B20" s="102">
        <v>70</v>
      </c>
      <c r="C20" s="55" t="s">
        <v>186</v>
      </c>
      <c r="D20" s="113">
        <v>1989</v>
      </c>
      <c r="E20" s="65"/>
      <c r="F20" s="128"/>
      <c r="G20" s="344" t="s">
        <v>155</v>
      </c>
      <c r="H20" s="175" t="s">
        <v>156</v>
      </c>
      <c r="I20" s="247" t="s">
        <v>89</v>
      </c>
      <c r="J20" s="323" t="s">
        <v>90</v>
      </c>
      <c r="K20" s="233">
        <v>0</v>
      </c>
      <c r="L20" s="234">
        <v>47.38</v>
      </c>
      <c r="M20" s="235">
        <v>4</v>
      </c>
      <c r="N20" s="236">
        <v>36.15</v>
      </c>
      <c r="O20" s="379">
        <v>4</v>
      </c>
      <c r="P20" s="157"/>
      <c r="Q20" s="25">
        <f t="shared" si="0"/>
        <v>-4.654999999999999</v>
      </c>
      <c r="R20" s="15">
        <f t="shared" si="1"/>
        <v>-3.4625000000000004</v>
      </c>
    </row>
    <row r="21" spans="1:18" s="5" customFormat="1" ht="60" customHeight="1">
      <c r="A21" s="77">
        <v>9</v>
      </c>
      <c r="B21" s="102">
        <v>62</v>
      </c>
      <c r="C21" s="55" t="s">
        <v>143</v>
      </c>
      <c r="D21" s="113">
        <v>1992</v>
      </c>
      <c r="E21" s="65" t="s">
        <v>77</v>
      </c>
      <c r="F21" s="128"/>
      <c r="G21" s="344" t="s">
        <v>144</v>
      </c>
      <c r="H21" s="175"/>
      <c r="I21" s="323" t="s">
        <v>131</v>
      </c>
      <c r="J21" s="247" t="s">
        <v>132</v>
      </c>
      <c r="K21" s="233">
        <v>4</v>
      </c>
      <c r="L21" s="234">
        <v>61.74</v>
      </c>
      <c r="M21" s="235">
        <v>0</v>
      </c>
      <c r="N21" s="236">
        <v>44.05</v>
      </c>
      <c r="O21" s="379">
        <v>4</v>
      </c>
      <c r="P21" s="157"/>
      <c r="Q21" s="25">
        <f t="shared" si="0"/>
        <v>-1.0649999999999995</v>
      </c>
      <c r="R21" s="15">
        <f t="shared" si="1"/>
        <v>-1.4875000000000007</v>
      </c>
    </row>
    <row r="22" spans="1:18" s="5" customFormat="1" ht="60" customHeight="1">
      <c r="A22" s="77">
        <v>10</v>
      </c>
      <c r="B22" s="102">
        <v>42</v>
      </c>
      <c r="C22" s="55" t="s">
        <v>341</v>
      </c>
      <c r="D22" s="113"/>
      <c r="E22" s="65" t="s">
        <v>77</v>
      </c>
      <c r="F22" s="128"/>
      <c r="G22" s="344" t="s">
        <v>261</v>
      </c>
      <c r="H22" s="175"/>
      <c r="I22" s="247" t="s">
        <v>306</v>
      </c>
      <c r="J22" s="247" t="s">
        <v>128</v>
      </c>
      <c r="K22" s="233">
        <v>0</v>
      </c>
      <c r="L22" s="234">
        <v>54.78</v>
      </c>
      <c r="M22" s="235">
        <v>4</v>
      </c>
      <c r="N22" s="236">
        <v>44.5</v>
      </c>
      <c r="O22" s="379">
        <v>4</v>
      </c>
      <c r="P22" s="157"/>
      <c r="Q22" s="25">
        <f t="shared" si="0"/>
        <v>-2.8049999999999997</v>
      </c>
      <c r="R22" s="15">
        <f t="shared" si="1"/>
        <v>-1.375</v>
      </c>
    </row>
    <row r="23" spans="1:18" s="5" customFormat="1" ht="60" customHeight="1">
      <c r="A23" s="77">
        <v>11</v>
      </c>
      <c r="B23" s="102">
        <v>24</v>
      </c>
      <c r="C23" s="55" t="s">
        <v>328</v>
      </c>
      <c r="D23" s="113">
        <v>1992</v>
      </c>
      <c r="E23" s="65" t="s">
        <v>82</v>
      </c>
      <c r="F23" s="128"/>
      <c r="G23" s="344" t="s">
        <v>339</v>
      </c>
      <c r="H23" s="175"/>
      <c r="I23" s="247" t="s">
        <v>330</v>
      </c>
      <c r="J23" s="247" t="s">
        <v>8</v>
      </c>
      <c r="K23" s="233">
        <v>5</v>
      </c>
      <c r="L23" s="234">
        <v>68.23</v>
      </c>
      <c r="M23" s="235">
        <v>4</v>
      </c>
      <c r="N23" s="236">
        <v>62.82</v>
      </c>
      <c r="O23" s="379">
        <v>9</v>
      </c>
      <c r="P23" s="157"/>
      <c r="Q23" s="25">
        <f t="shared" si="0"/>
        <v>0.557500000000001</v>
      </c>
      <c r="R23" s="15">
        <f t="shared" si="1"/>
        <v>3.205</v>
      </c>
    </row>
    <row r="24" spans="1:18" s="5" customFormat="1" ht="60" customHeight="1">
      <c r="A24" s="77">
        <v>12</v>
      </c>
      <c r="B24" s="102">
        <v>68</v>
      </c>
      <c r="C24" s="55" t="s">
        <v>186</v>
      </c>
      <c r="D24" s="113">
        <v>1989</v>
      </c>
      <c r="E24" s="65"/>
      <c r="F24" s="128"/>
      <c r="G24" s="344" t="s">
        <v>146</v>
      </c>
      <c r="H24" s="175" t="s">
        <v>147</v>
      </c>
      <c r="I24" s="247" t="s">
        <v>89</v>
      </c>
      <c r="J24" s="323" t="s">
        <v>90</v>
      </c>
      <c r="K24" s="233">
        <v>6</v>
      </c>
      <c r="L24" s="234">
        <v>70.6</v>
      </c>
      <c r="M24" s="235">
        <v>4</v>
      </c>
      <c r="N24" s="236">
        <v>44.48</v>
      </c>
      <c r="O24" s="379">
        <v>10</v>
      </c>
      <c r="P24" s="157"/>
      <c r="Q24" s="25">
        <f t="shared" si="0"/>
        <v>1.1499999999999986</v>
      </c>
      <c r="R24" s="15">
        <f t="shared" si="1"/>
        <v>-1.3800000000000008</v>
      </c>
    </row>
    <row r="25" spans="1:18" s="5" customFormat="1" ht="60" customHeight="1">
      <c r="A25" s="77">
        <v>13</v>
      </c>
      <c r="B25" s="102">
        <v>58</v>
      </c>
      <c r="C25" s="55" t="s">
        <v>134</v>
      </c>
      <c r="D25" s="113">
        <v>1967</v>
      </c>
      <c r="E25" s="65" t="s">
        <v>82</v>
      </c>
      <c r="F25" s="128"/>
      <c r="G25" s="344" t="s">
        <v>177</v>
      </c>
      <c r="H25" s="175"/>
      <c r="I25" s="86" t="s">
        <v>131</v>
      </c>
      <c r="J25" s="247" t="s">
        <v>8</v>
      </c>
      <c r="K25" s="233">
        <v>8</v>
      </c>
      <c r="L25" s="234">
        <v>63.51</v>
      </c>
      <c r="M25" s="235">
        <v>4</v>
      </c>
      <c r="N25" s="236">
        <v>49.18</v>
      </c>
      <c r="O25" s="379">
        <v>12</v>
      </c>
      <c r="P25" s="157"/>
      <c r="Q25" s="25">
        <f t="shared" si="0"/>
        <v>-0.6225000000000005</v>
      </c>
      <c r="R25" s="15">
        <f t="shared" si="1"/>
        <v>-0.20500000000000007</v>
      </c>
    </row>
    <row r="26" spans="1:18" s="5" customFormat="1" ht="60" customHeight="1">
      <c r="A26" s="77">
        <v>14</v>
      </c>
      <c r="B26" s="102">
        <v>92</v>
      </c>
      <c r="C26" s="55" t="s">
        <v>87</v>
      </c>
      <c r="D26" s="113">
        <v>1986</v>
      </c>
      <c r="E26" s="65" t="s">
        <v>81</v>
      </c>
      <c r="F26" s="128"/>
      <c r="G26" s="344" t="s">
        <v>423</v>
      </c>
      <c r="H26" s="175" t="s">
        <v>424</v>
      </c>
      <c r="I26" s="86" t="s">
        <v>83</v>
      </c>
      <c r="J26" s="247" t="s">
        <v>8</v>
      </c>
      <c r="K26" s="241">
        <v>13</v>
      </c>
      <c r="L26" s="242">
        <v>99.51</v>
      </c>
      <c r="M26" s="243">
        <v>2</v>
      </c>
      <c r="N26" s="244">
        <v>54.83</v>
      </c>
      <c r="O26" s="377">
        <v>15</v>
      </c>
      <c r="P26" s="158"/>
      <c r="Q26" s="25">
        <f t="shared" si="0"/>
        <v>8.377500000000001</v>
      </c>
      <c r="R26" s="15">
        <f t="shared" si="1"/>
        <v>1.2074999999999996</v>
      </c>
    </row>
    <row r="27" spans="1:18" s="5" customFormat="1" ht="60" customHeight="1">
      <c r="A27" s="77"/>
      <c r="B27" s="102">
        <v>36</v>
      </c>
      <c r="C27" s="55" t="s">
        <v>258</v>
      </c>
      <c r="D27" s="113">
        <v>1995</v>
      </c>
      <c r="E27" s="65" t="s">
        <v>81</v>
      </c>
      <c r="F27" s="128"/>
      <c r="G27" s="344" t="s">
        <v>259</v>
      </c>
      <c r="H27" s="175"/>
      <c r="I27" s="347" t="s">
        <v>254</v>
      </c>
      <c r="J27" s="86" t="s">
        <v>260</v>
      </c>
      <c r="K27" s="773" t="s">
        <v>96</v>
      </c>
      <c r="L27" s="774"/>
      <c r="M27" s="774"/>
      <c r="N27" s="774"/>
      <c r="O27" s="774"/>
      <c r="P27" s="775"/>
      <c r="Q27" s="25">
        <f t="shared" si="0"/>
        <v>-16.5</v>
      </c>
      <c r="R27" s="15">
        <f t="shared" si="1"/>
        <v>-12.5</v>
      </c>
    </row>
    <row r="28" spans="1:18" s="5" customFormat="1" ht="44.25" customHeight="1" thickBot="1">
      <c r="A28" s="770" t="s">
        <v>93</v>
      </c>
      <c r="B28" s="771"/>
      <c r="C28" s="771"/>
      <c r="D28" s="771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1"/>
      <c r="P28" s="772"/>
      <c r="Q28" s="25"/>
      <c r="R28" s="15"/>
    </row>
    <row r="29" spans="1:18" s="5" customFormat="1" ht="60" customHeight="1">
      <c r="A29" s="75">
        <v>1</v>
      </c>
      <c r="B29" s="104">
        <v>38</v>
      </c>
      <c r="C29" s="283" t="s">
        <v>163</v>
      </c>
      <c r="D29" s="112"/>
      <c r="E29" s="73" t="s">
        <v>7</v>
      </c>
      <c r="F29" s="140"/>
      <c r="G29" s="343" t="s">
        <v>102</v>
      </c>
      <c r="H29" s="517"/>
      <c r="I29" s="246" t="s">
        <v>306</v>
      </c>
      <c r="J29" s="246" t="s">
        <v>128</v>
      </c>
      <c r="K29" s="229">
        <v>0</v>
      </c>
      <c r="L29" s="230">
        <v>63.98</v>
      </c>
      <c r="M29" s="231">
        <v>1</v>
      </c>
      <c r="N29" s="232">
        <v>52.21</v>
      </c>
      <c r="O29" s="376">
        <v>1</v>
      </c>
      <c r="P29" s="156"/>
      <c r="Q29" s="25">
        <f>(L29-$Q$10)/4</f>
        <v>-0.5050000000000008</v>
      </c>
      <c r="R29" s="15">
        <f>(N29-$R$10)/4</f>
        <v>0.5525000000000002</v>
      </c>
    </row>
    <row r="30" spans="1:18" s="5" customFormat="1" ht="54.75" customHeight="1">
      <c r="A30" s="77">
        <v>2</v>
      </c>
      <c r="B30" s="102">
        <v>37</v>
      </c>
      <c r="C30" s="55" t="s">
        <v>163</v>
      </c>
      <c r="D30" s="113"/>
      <c r="E30" s="65" t="s">
        <v>7</v>
      </c>
      <c r="F30" s="128"/>
      <c r="G30" s="344" t="s">
        <v>314</v>
      </c>
      <c r="H30" s="175"/>
      <c r="I30" s="247" t="s">
        <v>306</v>
      </c>
      <c r="J30" s="247" t="s">
        <v>128</v>
      </c>
      <c r="K30" s="233">
        <v>1</v>
      </c>
      <c r="L30" s="234">
        <v>66.9</v>
      </c>
      <c r="M30" s="235">
        <v>1</v>
      </c>
      <c r="N30" s="236">
        <v>52.71</v>
      </c>
      <c r="O30" s="379">
        <v>2</v>
      </c>
      <c r="P30" s="157"/>
      <c r="Q30" s="25">
        <f>(L30-$Q$10)/4</f>
        <v>0.22500000000000142</v>
      </c>
      <c r="R30" s="15">
        <f>(N30-$R$10)/4</f>
        <v>0.6775000000000002</v>
      </c>
    </row>
    <row r="31" spans="1:18" s="5" customFormat="1" ht="60" customHeight="1" thickBot="1">
      <c r="A31" s="79">
        <v>3</v>
      </c>
      <c r="B31" s="103">
        <v>81</v>
      </c>
      <c r="C31" s="56" t="s">
        <v>426</v>
      </c>
      <c r="D31" s="115"/>
      <c r="E31" s="70" t="s">
        <v>7</v>
      </c>
      <c r="F31" s="170"/>
      <c r="G31" s="345" t="s">
        <v>346</v>
      </c>
      <c r="H31" s="518"/>
      <c r="I31" s="416" t="s">
        <v>335</v>
      </c>
      <c r="J31" s="87" t="s">
        <v>347</v>
      </c>
      <c r="K31" s="237">
        <v>4</v>
      </c>
      <c r="L31" s="238">
        <v>58.5</v>
      </c>
      <c r="M31" s="239">
        <v>0</v>
      </c>
      <c r="N31" s="240">
        <v>42.99</v>
      </c>
      <c r="O31" s="521">
        <v>4</v>
      </c>
      <c r="P31" s="163"/>
      <c r="Q31" s="25">
        <f>(L31-$Q$10)/4</f>
        <v>-1.875</v>
      </c>
      <c r="R31" s="15">
        <f>(N31-$R$10)/4</f>
        <v>-1.7524999999999995</v>
      </c>
    </row>
    <row r="32" spans="1:13" s="4" customFormat="1" ht="15.75" customHeight="1">
      <c r="A32" s="7"/>
      <c r="B32" s="8"/>
      <c r="C32" s="9"/>
      <c r="D32" s="10"/>
      <c r="E32" s="10"/>
      <c r="F32" s="10"/>
      <c r="G32" s="11"/>
      <c r="H32" s="11"/>
      <c r="I32" s="11"/>
      <c r="J32" s="12"/>
      <c r="K32" s="13"/>
      <c r="L32" s="13"/>
      <c r="M32" s="13"/>
    </row>
    <row r="33" spans="1:13" s="3" customFormat="1" ht="23.25" customHeight="1">
      <c r="A33" s="14"/>
      <c r="B33" s="14"/>
      <c r="C33" s="6"/>
      <c r="E33" s="22"/>
      <c r="F33" s="22"/>
      <c r="G33" s="18" t="s">
        <v>15</v>
      </c>
      <c r="H33" s="16"/>
      <c r="I33" s="20"/>
      <c r="J33" s="18" t="s">
        <v>294</v>
      </c>
      <c r="L33" s="14"/>
      <c r="M33" s="14"/>
    </row>
    <row r="34" spans="1:13" s="3" customFormat="1" ht="9.75" customHeight="1">
      <c r="A34" s="14"/>
      <c r="B34" s="14"/>
      <c r="C34" s="6"/>
      <c r="E34" s="16"/>
      <c r="F34" s="16"/>
      <c r="G34" s="16"/>
      <c r="H34" s="16"/>
      <c r="I34" s="20"/>
      <c r="J34" s="21"/>
      <c r="L34" s="14"/>
      <c r="M34" s="14"/>
    </row>
    <row r="35" spans="1:13" s="3" customFormat="1" ht="30" customHeight="1">
      <c r="A35" s="14"/>
      <c r="B35" s="14"/>
      <c r="C35" s="6"/>
      <c r="E35" s="22"/>
      <c r="F35" s="22"/>
      <c r="G35" s="18" t="s">
        <v>2</v>
      </c>
      <c r="H35" s="16"/>
      <c r="I35" s="20"/>
      <c r="J35" s="18" t="s">
        <v>20</v>
      </c>
      <c r="L35" s="14"/>
      <c r="M35" s="14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31">
    <mergeCell ref="P8:P10"/>
    <mergeCell ref="K9:L9"/>
    <mergeCell ref="M9:N9"/>
    <mergeCell ref="G8:G10"/>
    <mergeCell ref="H8:H10"/>
    <mergeCell ref="I8:I10"/>
    <mergeCell ref="J8:J10"/>
    <mergeCell ref="K8:N8"/>
    <mergeCell ref="O8:O10"/>
    <mergeCell ref="A8:A10"/>
    <mergeCell ref="B8:B10"/>
    <mergeCell ref="C8:C10"/>
    <mergeCell ref="D8:D10"/>
    <mergeCell ref="E8:E10"/>
    <mergeCell ref="F8:F10"/>
    <mergeCell ref="H6:I6"/>
    <mergeCell ref="J6:P6"/>
    <mergeCell ref="A7:B7"/>
    <mergeCell ref="D7:G7"/>
    <mergeCell ref="H7:I7"/>
    <mergeCell ref="J7:P7"/>
    <mergeCell ref="A12:P12"/>
    <mergeCell ref="A28:P28"/>
    <mergeCell ref="K27:P27"/>
    <mergeCell ref="A1:P1"/>
    <mergeCell ref="A2:P2"/>
    <mergeCell ref="A3:P3"/>
    <mergeCell ref="A4:P4"/>
    <mergeCell ref="A5:P5"/>
    <mergeCell ref="A6:B6"/>
    <mergeCell ref="D6:G6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view="pageBreakPreview" zoomScale="41" zoomScaleNormal="61" zoomScaleSheetLayoutView="41" zoomScalePageLayoutView="0" workbookViewId="0" topLeftCell="A16">
      <selection activeCell="I18" sqref="I18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1.28125" style="2" customWidth="1"/>
    <col min="4" max="4" width="17.140625" style="1" customWidth="1"/>
    <col min="5" max="6" width="14.57421875" style="1" customWidth="1"/>
    <col min="7" max="7" width="41.8515625" style="1" customWidth="1"/>
    <col min="8" max="8" width="48.7109375" style="1" customWidth="1"/>
    <col min="9" max="9" width="46.00390625" style="1" customWidth="1"/>
    <col min="10" max="10" width="41.710937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6" width="14.8515625" style="1" customWidth="1"/>
    <col min="17" max="18" width="15.28125" style="1" customWidth="1"/>
    <col min="19" max="16384" width="9.140625" style="1" customWidth="1"/>
  </cols>
  <sheetData>
    <row r="1" spans="1:16" s="3" customFormat="1" ht="64.5" customHeight="1">
      <c r="A1" s="707" t="s">
        <v>164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708"/>
      <c r="M1" s="709"/>
      <c r="N1" s="709"/>
      <c r="O1" s="709"/>
      <c r="P1" s="709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293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8"/>
      <c r="H6" s="784" t="s">
        <v>53</v>
      </c>
      <c r="I6" s="718"/>
      <c r="J6" s="713" t="s">
        <v>54</v>
      </c>
      <c r="K6" s="715"/>
      <c r="L6" s="715"/>
      <c r="M6" s="715"/>
      <c r="N6" s="715"/>
      <c r="O6" s="715"/>
      <c r="P6" s="718"/>
    </row>
    <row r="7" spans="1:16" s="3" customFormat="1" ht="46.5" customHeight="1" thickBot="1">
      <c r="A7" s="690" t="s">
        <v>45</v>
      </c>
      <c r="B7" s="691"/>
      <c r="C7" s="48" t="s">
        <v>43</v>
      </c>
      <c r="D7" s="755" t="s">
        <v>75</v>
      </c>
      <c r="E7" s="756"/>
      <c r="F7" s="757"/>
      <c r="G7" s="758"/>
      <c r="H7" s="785" t="s">
        <v>120</v>
      </c>
      <c r="I7" s="722"/>
      <c r="J7" s="724" t="s">
        <v>178</v>
      </c>
      <c r="K7" s="725"/>
      <c r="L7" s="725"/>
      <c r="M7" s="725"/>
      <c r="N7" s="725"/>
      <c r="O7" s="725"/>
      <c r="P7" s="726"/>
    </row>
    <row r="8" spans="1:16" s="4" customFormat="1" ht="33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33" t="s">
        <v>3</v>
      </c>
      <c r="H8" s="786" t="s">
        <v>16</v>
      </c>
      <c r="I8" s="727" t="s">
        <v>17</v>
      </c>
      <c r="J8" s="789" t="s">
        <v>19</v>
      </c>
      <c r="K8" s="737" t="s">
        <v>11</v>
      </c>
      <c r="L8" s="760"/>
      <c r="M8" s="761"/>
      <c r="N8" s="761"/>
      <c r="O8" s="746"/>
      <c r="P8" s="746" t="s">
        <v>52</v>
      </c>
    </row>
    <row r="9" spans="1:16" s="4" customFormat="1" ht="33" customHeight="1">
      <c r="A9" s="764"/>
      <c r="B9" s="750"/>
      <c r="C9" s="753"/>
      <c r="D9" s="754"/>
      <c r="E9" s="765"/>
      <c r="F9" s="749"/>
      <c r="G9" s="750"/>
      <c r="H9" s="787"/>
      <c r="I9" s="769"/>
      <c r="J9" s="790"/>
      <c r="K9" s="762" t="s">
        <v>21</v>
      </c>
      <c r="L9" s="763"/>
      <c r="M9" s="751" t="s">
        <v>22</v>
      </c>
      <c r="N9" s="752"/>
      <c r="O9" s="747"/>
      <c r="P9" s="747"/>
    </row>
    <row r="10" spans="1:18" s="5" customFormat="1" ht="66.75" customHeight="1" thickBot="1">
      <c r="A10" s="732"/>
      <c r="B10" s="734"/>
      <c r="C10" s="697"/>
      <c r="D10" s="699"/>
      <c r="E10" s="701"/>
      <c r="F10" s="703"/>
      <c r="G10" s="734"/>
      <c r="H10" s="788"/>
      <c r="I10" s="728"/>
      <c r="J10" s="791"/>
      <c r="K10" s="24" t="s">
        <v>12</v>
      </c>
      <c r="L10" s="17" t="s">
        <v>13</v>
      </c>
      <c r="M10" s="24" t="s">
        <v>12</v>
      </c>
      <c r="N10" s="35" t="s">
        <v>13</v>
      </c>
      <c r="O10" s="748"/>
      <c r="P10" s="748"/>
      <c r="Q10" s="61">
        <v>62</v>
      </c>
      <c r="R10" s="61">
        <v>42</v>
      </c>
    </row>
    <row r="11" spans="1:18" s="5" customFormat="1" ht="134.25" customHeight="1" hidden="1">
      <c r="A11" s="36"/>
      <c r="B11" s="138">
        <v>29</v>
      </c>
      <c r="C11" s="51" t="s">
        <v>24</v>
      </c>
      <c r="D11" s="50">
        <v>1984</v>
      </c>
      <c r="E11" s="37"/>
      <c r="F11" s="57"/>
      <c r="G11" s="51" t="s">
        <v>25</v>
      </c>
      <c r="H11" s="537"/>
      <c r="I11" s="54" t="s">
        <v>23</v>
      </c>
      <c r="J11" s="133" t="s">
        <v>8</v>
      </c>
      <c r="K11" s="38"/>
      <c r="L11" s="41"/>
      <c r="M11" s="58"/>
      <c r="N11" s="39"/>
      <c r="O11" s="72"/>
      <c r="P11" s="72"/>
      <c r="Q11" s="25">
        <f>(L27-$Q$10)/4</f>
        <v>-15.5</v>
      </c>
      <c r="R11" s="15">
        <f>(N27-$R$10)/4</f>
        <v>-10.5</v>
      </c>
    </row>
    <row r="12" spans="1:18" s="5" customFormat="1" ht="51.75" customHeight="1" thickBot="1">
      <c r="A12" s="781" t="s">
        <v>105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3"/>
      <c r="Q12" s="25"/>
      <c r="R12" s="15"/>
    </row>
    <row r="13" spans="1:18" s="5" customFormat="1" ht="71.25" customHeight="1">
      <c r="A13" s="77">
        <v>1</v>
      </c>
      <c r="B13" s="102">
        <v>47</v>
      </c>
      <c r="C13" s="55" t="s">
        <v>273</v>
      </c>
      <c r="D13" s="120">
        <v>1993</v>
      </c>
      <c r="E13" s="78" t="s">
        <v>81</v>
      </c>
      <c r="F13" s="128"/>
      <c r="G13" s="247" t="s">
        <v>263</v>
      </c>
      <c r="H13" s="539"/>
      <c r="I13" s="247" t="s">
        <v>264</v>
      </c>
      <c r="J13" s="247" t="s">
        <v>265</v>
      </c>
      <c r="K13" s="233">
        <v>0</v>
      </c>
      <c r="L13" s="234">
        <v>52.99</v>
      </c>
      <c r="M13" s="235">
        <v>0</v>
      </c>
      <c r="N13" s="236">
        <v>28.96</v>
      </c>
      <c r="O13" s="91"/>
      <c r="P13" s="157"/>
      <c r="Q13" s="25">
        <f aca="true" t="shared" si="0" ref="Q13:Q18">(L13-$Q$10)/4</f>
        <v>-2.2524999999999995</v>
      </c>
      <c r="R13" s="15">
        <f aca="true" t="shared" si="1" ref="R13:R18">(N13-$R$10)/4</f>
        <v>-3.26</v>
      </c>
    </row>
    <row r="14" spans="1:18" s="5" customFormat="1" ht="71.25" customHeight="1">
      <c r="A14" s="99">
        <v>2</v>
      </c>
      <c r="B14" s="106">
        <v>39</v>
      </c>
      <c r="C14" s="101" t="s">
        <v>128</v>
      </c>
      <c r="D14" s="124"/>
      <c r="E14" s="100" t="s">
        <v>81</v>
      </c>
      <c r="F14" s="130"/>
      <c r="G14" s="330" t="s">
        <v>148</v>
      </c>
      <c r="H14" s="541"/>
      <c r="I14" s="330" t="s">
        <v>306</v>
      </c>
      <c r="J14" s="330" t="s">
        <v>8</v>
      </c>
      <c r="K14" s="241">
        <v>0</v>
      </c>
      <c r="L14" s="242">
        <v>59.04</v>
      </c>
      <c r="M14" s="243">
        <v>4</v>
      </c>
      <c r="N14" s="244">
        <v>39.05</v>
      </c>
      <c r="O14" s="92"/>
      <c r="P14" s="158"/>
      <c r="Q14" s="25">
        <f t="shared" si="0"/>
        <v>-0.7400000000000002</v>
      </c>
      <c r="R14" s="15">
        <f t="shared" si="1"/>
        <v>-0.7375000000000007</v>
      </c>
    </row>
    <row r="15" spans="1:18" s="5" customFormat="1" ht="71.25" customHeight="1">
      <c r="A15" s="77">
        <v>3</v>
      </c>
      <c r="B15" s="102">
        <v>17</v>
      </c>
      <c r="C15" s="55" t="s">
        <v>244</v>
      </c>
      <c r="D15" s="120">
        <v>2001</v>
      </c>
      <c r="E15" s="78" t="s">
        <v>84</v>
      </c>
      <c r="F15" s="128"/>
      <c r="G15" s="247" t="s">
        <v>245</v>
      </c>
      <c r="H15" s="539"/>
      <c r="I15" s="247" t="s">
        <v>246</v>
      </c>
      <c r="J15" s="247" t="s">
        <v>247</v>
      </c>
      <c r="K15" s="233">
        <v>4</v>
      </c>
      <c r="L15" s="234">
        <v>56.21</v>
      </c>
      <c r="M15" s="235"/>
      <c r="N15" s="236"/>
      <c r="O15" s="91"/>
      <c r="P15" s="157"/>
      <c r="Q15" s="25">
        <f t="shared" si="0"/>
        <v>-1.4474999999999998</v>
      </c>
      <c r="R15" s="15">
        <f t="shared" si="1"/>
        <v>-10.5</v>
      </c>
    </row>
    <row r="16" spans="1:18" s="5" customFormat="1" ht="71.25" customHeight="1">
      <c r="A16" s="77">
        <v>4</v>
      </c>
      <c r="B16" s="102">
        <v>31</v>
      </c>
      <c r="C16" s="55" t="s">
        <v>260</v>
      </c>
      <c r="D16" s="120">
        <v>1984</v>
      </c>
      <c r="E16" s="78" t="s">
        <v>82</v>
      </c>
      <c r="F16" s="128"/>
      <c r="G16" s="247" t="s">
        <v>253</v>
      </c>
      <c r="H16" s="539"/>
      <c r="I16" s="174" t="s">
        <v>340</v>
      </c>
      <c r="J16" s="247" t="s">
        <v>255</v>
      </c>
      <c r="K16" s="233">
        <v>4</v>
      </c>
      <c r="L16" s="234">
        <v>57.56</v>
      </c>
      <c r="M16" s="235"/>
      <c r="N16" s="236"/>
      <c r="O16" s="91"/>
      <c r="P16" s="157"/>
      <c r="Q16" s="25">
        <f t="shared" si="0"/>
        <v>-1.1099999999999994</v>
      </c>
      <c r="R16" s="15">
        <f t="shared" si="1"/>
        <v>-10.5</v>
      </c>
    </row>
    <row r="17" spans="1:18" s="5" customFormat="1" ht="71.25" customHeight="1">
      <c r="A17" s="77">
        <v>5</v>
      </c>
      <c r="B17" s="102">
        <v>35</v>
      </c>
      <c r="C17" s="55" t="s">
        <v>258</v>
      </c>
      <c r="D17" s="120">
        <v>1995</v>
      </c>
      <c r="E17" s="78" t="s">
        <v>81</v>
      </c>
      <c r="F17" s="128"/>
      <c r="G17" s="247" t="s">
        <v>262</v>
      </c>
      <c r="H17" s="539"/>
      <c r="I17" s="174" t="s">
        <v>254</v>
      </c>
      <c r="J17" s="247" t="s">
        <v>260</v>
      </c>
      <c r="K17" s="233">
        <v>4</v>
      </c>
      <c r="L17" s="234">
        <v>60.86</v>
      </c>
      <c r="M17" s="235"/>
      <c r="N17" s="236"/>
      <c r="O17" s="91"/>
      <c r="P17" s="157"/>
      <c r="Q17" s="25">
        <f t="shared" si="0"/>
        <v>-0.28500000000000014</v>
      </c>
      <c r="R17" s="15">
        <f t="shared" si="1"/>
        <v>-10.5</v>
      </c>
    </row>
    <row r="18" spans="1:18" s="5" customFormat="1" ht="71.25" customHeight="1" thickBot="1">
      <c r="A18" s="527">
        <v>6</v>
      </c>
      <c r="B18" s="528">
        <v>92</v>
      </c>
      <c r="C18" s="529" t="s">
        <v>87</v>
      </c>
      <c r="D18" s="542"/>
      <c r="E18" s="543"/>
      <c r="F18" s="530"/>
      <c r="G18" s="531" t="s">
        <v>418</v>
      </c>
      <c r="H18" s="524"/>
      <c r="I18" s="531" t="s">
        <v>83</v>
      </c>
      <c r="J18" s="531" t="s">
        <v>8</v>
      </c>
      <c r="K18" s="532">
        <v>18</v>
      </c>
      <c r="L18" s="533">
        <v>99.57</v>
      </c>
      <c r="M18" s="534"/>
      <c r="N18" s="535"/>
      <c r="O18" s="544"/>
      <c r="P18" s="536"/>
      <c r="Q18" s="25">
        <f t="shared" si="0"/>
        <v>9.392499999999998</v>
      </c>
      <c r="R18" s="15">
        <f t="shared" si="1"/>
        <v>-10.5</v>
      </c>
    </row>
    <row r="19" spans="1:18" s="5" customFormat="1" ht="51.75" customHeight="1" thickBot="1">
      <c r="A19" s="781" t="s">
        <v>281</v>
      </c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3"/>
      <c r="Q19" s="25"/>
      <c r="R19" s="15"/>
    </row>
    <row r="20" spans="1:18" s="5" customFormat="1" ht="75" customHeight="1">
      <c r="A20" s="75">
        <v>1</v>
      </c>
      <c r="B20" s="104">
        <v>48</v>
      </c>
      <c r="C20" s="283" t="s">
        <v>289</v>
      </c>
      <c r="D20" s="119">
        <v>1993</v>
      </c>
      <c r="E20" s="76" t="s">
        <v>81</v>
      </c>
      <c r="F20" s="140"/>
      <c r="G20" s="246" t="s">
        <v>266</v>
      </c>
      <c r="H20" s="538"/>
      <c r="I20" s="246" t="s">
        <v>264</v>
      </c>
      <c r="J20" s="246" t="s">
        <v>265</v>
      </c>
      <c r="K20" s="229">
        <v>0</v>
      </c>
      <c r="L20" s="230">
        <v>53.6</v>
      </c>
      <c r="M20" s="231">
        <v>0</v>
      </c>
      <c r="N20" s="232">
        <v>30.88</v>
      </c>
      <c r="O20" s="93"/>
      <c r="P20" s="156"/>
      <c r="Q20" s="25">
        <f aca="true" t="shared" si="2" ref="Q20:Q26">(L20-$Q$10)/4</f>
        <v>-2.0999999999999996</v>
      </c>
      <c r="R20" s="15">
        <f aca="true" t="shared" si="3" ref="R20:R26">(N20-$R$10)/4</f>
        <v>-2.7800000000000002</v>
      </c>
    </row>
    <row r="21" spans="1:18" s="5" customFormat="1" ht="75" customHeight="1">
      <c r="A21" s="77">
        <v>2</v>
      </c>
      <c r="B21" s="102">
        <v>8</v>
      </c>
      <c r="C21" s="55" t="s">
        <v>282</v>
      </c>
      <c r="D21" s="120">
        <v>1989</v>
      </c>
      <c r="E21" s="78" t="s">
        <v>77</v>
      </c>
      <c r="F21" s="128"/>
      <c r="G21" s="247" t="s">
        <v>361</v>
      </c>
      <c r="H21" s="539"/>
      <c r="I21" s="174" t="s">
        <v>297</v>
      </c>
      <c r="J21" s="247" t="s">
        <v>248</v>
      </c>
      <c r="K21" s="233">
        <v>0</v>
      </c>
      <c r="L21" s="234">
        <v>56.56</v>
      </c>
      <c r="M21" s="235">
        <v>0</v>
      </c>
      <c r="N21" s="236">
        <v>31.34</v>
      </c>
      <c r="O21" s="91"/>
      <c r="P21" s="157"/>
      <c r="Q21" s="25">
        <f t="shared" si="2"/>
        <v>-1.3599999999999994</v>
      </c>
      <c r="R21" s="15">
        <f t="shared" si="3"/>
        <v>-2.665</v>
      </c>
    </row>
    <row r="22" spans="1:18" s="5" customFormat="1" ht="75" customHeight="1">
      <c r="A22" s="77">
        <v>3</v>
      </c>
      <c r="B22" s="102">
        <v>23</v>
      </c>
      <c r="C22" s="55" t="s">
        <v>428</v>
      </c>
      <c r="D22" s="120">
        <v>1992</v>
      </c>
      <c r="E22" s="78" t="s">
        <v>82</v>
      </c>
      <c r="F22" s="128"/>
      <c r="G22" s="323" t="s">
        <v>352</v>
      </c>
      <c r="H22" s="539"/>
      <c r="I22" s="247" t="s">
        <v>330</v>
      </c>
      <c r="J22" s="247" t="s">
        <v>8</v>
      </c>
      <c r="K22" s="233">
        <v>0</v>
      </c>
      <c r="L22" s="234">
        <v>56.82</v>
      </c>
      <c r="M22" s="235">
        <v>0</v>
      </c>
      <c r="N22" s="236">
        <v>32.13</v>
      </c>
      <c r="O22" s="91"/>
      <c r="P22" s="157"/>
      <c r="Q22" s="25">
        <f t="shared" si="2"/>
        <v>-1.295</v>
      </c>
      <c r="R22" s="15">
        <f t="shared" si="3"/>
        <v>-2.4674999999999994</v>
      </c>
    </row>
    <row r="23" spans="1:18" s="5" customFormat="1" ht="75" customHeight="1">
      <c r="A23" s="77">
        <v>4</v>
      </c>
      <c r="B23" s="102">
        <v>57</v>
      </c>
      <c r="C23" s="55" t="s">
        <v>134</v>
      </c>
      <c r="D23" s="120">
        <v>1967</v>
      </c>
      <c r="E23" s="78" t="s">
        <v>82</v>
      </c>
      <c r="F23" s="128"/>
      <c r="G23" s="247" t="s">
        <v>149</v>
      </c>
      <c r="H23" s="539"/>
      <c r="I23" s="86" t="s">
        <v>131</v>
      </c>
      <c r="J23" s="247" t="s">
        <v>8</v>
      </c>
      <c r="K23" s="241">
        <v>0</v>
      </c>
      <c r="L23" s="242">
        <v>58.45</v>
      </c>
      <c r="M23" s="243">
        <v>0</v>
      </c>
      <c r="N23" s="244">
        <v>32.44</v>
      </c>
      <c r="O23" s="92"/>
      <c r="P23" s="158"/>
      <c r="Q23" s="25">
        <f t="shared" si="2"/>
        <v>-0.8874999999999993</v>
      </c>
      <c r="R23" s="15">
        <f t="shared" si="3"/>
        <v>-2.3900000000000006</v>
      </c>
    </row>
    <row r="24" spans="1:18" s="5" customFormat="1" ht="75" customHeight="1">
      <c r="A24" s="77">
        <v>5</v>
      </c>
      <c r="B24" s="102">
        <v>5</v>
      </c>
      <c r="C24" s="55" t="s">
        <v>275</v>
      </c>
      <c r="D24" s="120">
        <v>1982</v>
      </c>
      <c r="E24" s="78" t="s">
        <v>81</v>
      </c>
      <c r="F24" s="128"/>
      <c r="G24" s="247" t="s">
        <v>360</v>
      </c>
      <c r="H24" s="539"/>
      <c r="I24" s="347" t="s">
        <v>297</v>
      </c>
      <c r="J24" s="247" t="s">
        <v>8</v>
      </c>
      <c r="K24" s="233">
        <v>0</v>
      </c>
      <c r="L24" s="234">
        <v>57.44</v>
      </c>
      <c r="M24" s="235">
        <v>0</v>
      </c>
      <c r="N24" s="236">
        <v>37.66</v>
      </c>
      <c r="O24" s="91"/>
      <c r="P24" s="157"/>
      <c r="Q24" s="25">
        <f t="shared" si="2"/>
        <v>-1.1400000000000006</v>
      </c>
      <c r="R24" s="15">
        <f t="shared" si="3"/>
        <v>-1.0850000000000009</v>
      </c>
    </row>
    <row r="25" spans="1:18" s="5" customFormat="1" ht="75" customHeight="1">
      <c r="A25" s="77">
        <v>6</v>
      </c>
      <c r="B25" s="102">
        <v>1</v>
      </c>
      <c r="C25" s="55" t="s">
        <v>427</v>
      </c>
      <c r="D25" s="120">
        <v>1976</v>
      </c>
      <c r="E25" s="78" t="s">
        <v>81</v>
      </c>
      <c r="F25" s="128"/>
      <c r="G25" s="247" t="s">
        <v>348</v>
      </c>
      <c r="H25" s="539" t="s">
        <v>349</v>
      </c>
      <c r="I25" s="247" t="s">
        <v>318</v>
      </c>
      <c r="J25" s="247" t="s">
        <v>97</v>
      </c>
      <c r="K25" s="233">
        <v>1</v>
      </c>
      <c r="L25" s="234">
        <v>62.52</v>
      </c>
      <c r="M25" s="235"/>
      <c r="N25" s="236"/>
      <c r="O25" s="91"/>
      <c r="P25" s="157"/>
      <c r="Q25" s="25">
        <f t="shared" si="2"/>
        <v>0.13000000000000078</v>
      </c>
      <c r="R25" s="15">
        <f t="shared" si="3"/>
        <v>-10.5</v>
      </c>
    </row>
    <row r="26" spans="1:18" s="5" customFormat="1" ht="75" customHeight="1" thickBot="1">
      <c r="A26" s="79">
        <v>7</v>
      </c>
      <c r="B26" s="103">
        <v>3</v>
      </c>
      <c r="C26" s="56" t="s">
        <v>429</v>
      </c>
      <c r="D26" s="121">
        <v>1989</v>
      </c>
      <c r="E26" s="80" t="s">
        <v>81</v>
      </c>
      <c r="F26" s="170"/>
      <c r="G26" s="81" t="s">
        <v>350</v>
      </c>
      <c r="H26" s="526" t="s">
        <v>351</v>
      </c>
      <c r="I26" s="81" t="s">
        <v>318</v>
      </c>
      <c r="J26" s="81" t="s">
        <v>97</v>
      </c>
      <c r="K26" s="237">
        <v>1</v>
      </c>
      <c r="L26" s="238">
        <v>64.09</v>
      </c>
      <c r="M26" s="239"/>
      <c r="N26" s="240"/>
      <c r="O26" s="155"/>
      <c r="P26" s="163"/>
      <c r="Q26" s="25">
        <f t="shared" si="2"/>
        <v>0.5225000000000009</v>
      </c>
      <c r="R26" s="15">
        <f t="shared" si="3"/>
        <v>-10.5</v>
      </c>
    </row>
    <row r="27" spans="1:13" s="4" customFormat="1" ht="15.75" customHeight="1">
      <c r="A27" s="7"/>
      <c r="B27" s="8"/>
      <c r="C27" s="9"/>
      <c r="D27" s="10"/>
      <c r="E27" s="10"/>
      <c r="F27" s="10"/>
      <c r="G27" s="11"/>
      <c r="H27" s="11"/>
      <c r="I27" s="11"/>
      <c r="J27" s="12"/>
      <c r="K27" s="13"/>
      <c r="L27" s="13"/>
      <c r="M27" s="13"/>
    </row>
    <row r="28" spans="1:13" s="3" customFormat="1" ht="23.25" customHeight="1">
      <c r="A28" s="14"/>
      <c r="B28" s="14"/>
      <c r="C28" s="6"/>
      <c r="E28" s="22"/>
      <c r="F28" s="22"/>
      <c r="G28" s="18" t="s">
        <v>15</v>
      </c>
      <c r="H28" s="16"/>
      <c r="I28" s="20"/>
      <c r="J28" s="18" t="s">
        <v>294</v>
      </c>
      <c r="L28" s="14"/>
      <c r="M28" s="14"/>
    </row>
    <row r="29" spans="1:13" s="3" customFormat="1" ht="9.75" customHeight="1">
      <c r="A29" s="14"/>
      <c r="B29" s="14"/>
      <c r="C29" s="6"/>
      <c r="E29" s="16"/>
      <c r="F29" s="16"/>
      <c r="G29" s="16"/>
      <c r="H29" s="16"/>
      <c r="I29" s="20"/>
      <c r="J29" s="21"/>
      <c r="L29" s="14"/>
      <c r="M29" s="14"/>
    </row>
    <row r="30" spans="1:13" s="3" customFormat="1" ht="30" customHeight="1">
      <c r="A30" s="14"/>
      <c r="B30" s="14"/>
      <c r="C30" s="6"/>
      <c r="E30" s="22"/>
      <c r="F30" s="22"/>
      <c r="G30" s="18" t="s">
        <v>2</v>
      </c>
      <c r="H30" s="16"/>
      <c r="I30" s="20"/>
      <c r="J30" s="18" t="s">
        <v>20</v>
      </c>
      <c r="L30" s="14"/>
      <c r="M30" s="14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30">
    <mergeCell ref="F8:F10"/>
    <mergeCell ref="P8:P10"/>
    <mergeCell ref="K9:L9"/>
    <mergeCell ref="M9:N9"/>
    <mergeCell ref="G8:G10"/>
    <mergeCell ref="H8:H10"/>
    <mergeCell ref="I8:I10"/>
    <mergeCell ref="J8:J10"/>
    <mergeCell ref="K8:N8"/>
    <mergeCell ref="O8:O10"/>
    <mergeCell ref="J6:P6"/>
    <mergeCell ref="A7:B7"/>
    <mergeCell ref="D7:G7"/>
    <mergeCell ref="H7:I7"/>
    <mergeCell ref="J7:P7"/>
    <mergeCell ref="A8:A10"/>
    <mergeCell ref="B8:B10"/>
    <mergeCell ref="C8:C10"/>
    <mergeCell ref="D8:D10"/>
    <mergeCell ref="E8:E10"/>
    <mergeCell ref="A12:P12"/>
    <mergeCell ref="A19:P19"/>
    <mergeCell ref="A1:P1"/>
    <mergeCell ref="A2:P2"/>
    <mergeCell ref="A3:P3"/>
    <mergeCell ref="A4:P4"/>
    <mergeCell ref="A5:P5"/>
    <mergeCell ref="A6:B6"/>
    <mergeCell ref="D6:G6"/>
    <mergeCell ref="H6:I6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37"/>
  <sheetViews>
    <sheetView view="pageBreakPreview" zoomScale="41" zoomScaleNormal="61" zoomScaleSheetLayoutView="41" zoomScalePageLayoutView="0" workbookViewId="0" topLeftCell="A18">
      <selection activeCell="G29" sqref="G29"/>
    </sheetView>
  </sheetViews>
  <sheetFormatPr defaultColWidth="9.140625" defaultRowHeight="12.75"/>
  <cols>
    <col min="1" max="1" width="11.57421875" style="1" customWidth="1"/>
    <col min="2" max="2" width="19.00390625" style="1" customWidth="1"/>
    <col min="3" max="3" width="65.140625" style="2" customWidth="1"/>
    <col min="4" max="4" width="17.140625" style="1" customWidth="1"/>
    <col min="5" max="6" width="14.57421875" style="1" customWidth="1"/>
    <col min="7" max="7" width="41.8515625" style="1" customWidth="1"/>
    <col min="8" max="8" width="48.7109375" style="1" customWidth="1"/>
    <col min="9" max="9" width="46.00390625" style="1" customWidth="1"/>
    <col min="10" max="10" width="41.7109375" style="1" customWidth="1"/>
    <col min="11" max="11" width="16.57421875" style="1" customWidth="1"/>
    <col min="12" max="12" width="18.8515625" style="1" customWidth="1"/>
    <col min="13" max="13" width="15.140625" style="1" customWidth="1"/>
    <col min="14" max="14" width="19.7109375" style="1" customWidth="1"/>
    <col min="15" max="15" width="9.00390625" style="1" customWidth="1"/>
    <col min="16" max="16" width="14.8515625" style="1" customWidth="1"/>
    <col min="17" max="18" width="15.28125" style="1" customWidth="1"/>
    <col min="19" max="16384" width="9.140625" style="1" customWidth="1"/>
  </cols>
  <sheetData>
    <row r="1" spans="1:16" s="3" customFormat="1" ht="64.5" customHeight="1">
      <c r="A1" s="707" t="s">
        <v>164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708"/>
      <c r="M1" s="709"/>
      <c r="N1" s="709"/>
      <c r="O1" s="709"/>
      <c r="P1" s="709"/>
    </row>
    <row r="2" spans="1:16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3"/>
      <c r="N2" s="743"/>
      <c r="O2" s="744"/>
      <c r="P2" s="744"/>
    </row>
    <row r="3" spans="1:16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3"/>
      <c r="N3" s="743"/>
      <c r="O3" s="744"/>
      <c r="P3" s="744"/>
    </row>
    <row r="4" spans="1:16" s="3" customFormat="1" ht="36.75" customHeight="1">
      <c r="A4" s="741" t="s">
        <v>293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3"/>
      <c r="N4" s="743"/>
      <c r="O4" s="744"/>
      <c r="P4" s="744"/>
    </row>
    <row r="5" spans="1:16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3"/>
      <c r="N5" s="743"/>
      <c r="O5" s="744"/>
      <c r="P5" s="744"/>
    </row>
    <row r="6" spans="1:16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5"/>
      <c r="J6" s="712" t="s">
        <v>54</v>
      </c>
      <c r="K6" s="715"/>
      <c r="L6" s="715"/>
      <c r="M6" s="715"/>
      <c r="N6" s="715"/>
      <c r="O6" s="715"/>
      <c r="P6" s="718"/>
    </row>
    <row r="7" spans="1:16" s="3" customFormat="1" ht="46.5" customHeight="1" thickBot="1">
      <c r="A7" s="690" t="s">
        <v>48</v>
      </c>
      <c r="B7" s="691"/>
      <c r="C7" s="48" t="s">
        <v>68</v>
      </c>
      <c r="D7" s="755" t="s">
        <v>75</v>
      </c>
      <c r="E7" s="756"/>
      <c r="F7" s="757"/>
      <c r="G7" s="776"/>
      <c r="H7" s="721" t="s">
        <v>125</v>
      </c>
      <c r="I7" s="792"/>
      <c r="J7" s="723" t="s">
        <v>121</v>
      </c>
      <c r="K7" s="725"/>
      <c r="L7" s="725"/>
      <c r="M7" s="725"/>
      <c r="N7" s="725"/>
      <c r="O7" s="725"/>
      <c r="P7" s="726"/>
    </row>
    <row r="8" spans="1:16" s="4" customFormat="1" ht="33" customHeight="1" thickBot="1">
      <c r="A8" s="731" t="s">
        <v>14</v>
      </c>
      <c r="B8" s="733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702" t="s">
        <v>3</v>
      </c>
      <c r="H8" s="766" t="s">
        <v>16</v>
      </c>
      <c r="I8" s="793" t="s">
        <v>17</v>
      </c>
      <c r="J8" s="729" t="s">
        <v>19</v>
      </c>
      <c r="K8" s="737" t="s">
        <v>11</v>
      </c>
      <c r="L8" s="760"/>
      <c r="M8" s="761"/>
      <c r="N8" s="761"/>
      <c r="O8" s="746"/>
      <c r="P8" s="746" t="s">
        <v>52</v>
      </c>
    </row>
    <row r="9" spans="1:16" s="4" customFormat="1" ht="33" customHeight="1">
      <c r="A9" s="764"/>
      <c r="B9" s="750"/>
      <c r="C9" s="753"/>
      <c r="D9" s="754"/>
      <c r="E9" s="765"/>
      <c r="F9" s="749"/>
      <c r="G9" s="749"/>
      <c r="H9" s="767"/>
      <c r="I9" s="794"/>
      <c r="J9" s="759"/>
      <c r="K9" s="762" t="s">
        <v>21</v>
      </c>
      <c r="L9" s="763"/>
      <c r="M9" s="751" t="s">
        <v>22</v>
      </c>
      <c r="N9" s="752"/>
      <c r="O9" s="747"/>
      <c r="P9" s="747"/>
    </row>
    <row r="10" spans="1:18" s="5" customFormat="1" ht="66.75" customHeight="1" thickBot="1">
      <c r="A10" s="732"/>
      <c r="B10" s="734"/>
      <c r="C10" s="697"/>
      <c r="D10" s="699"/>
      <c r="E10" s="701"/>
      <c r="F10" s="703"/>
      <c r="G10" s="703"/>
      <c r="H10" s="768"/>
      <c r="I10" s="795"/>
      <c r="J10" s="730"/>
      <c r="K10" s="24" t="s">
        <v>12</v>
      </c>
      <c r="L10" s="17" t="s">
        <v>13</v>
      </c>
      <c r="M10" s="24" t="s">
        <v>12</v>
      </c>
      <c r="N10" s="35" t="s">
        <v>13</v>
      </c>
      <c r="O10" s="748"/>
      <c r="P10" s="748"/>
      <c r="Q10" s="61">
        <v>62</v>
      </c>
      <c r="R10" s="61">
        <v>42</v>
      </c>
    </row>
    <row r="11" spans="1:18" s="5" customFormat="1" ht="134.25" customHeight="1" hidden="1">
      <c r="A11" s="36"/>
      <c r="B11" s="138">
        <v>29</v>
      </c>
      <c r="C11" s="51" t="s">
        <v>24</v>
      </c>
      <c r="D11" s="50">
        <v>1984</v>
      </c>
      <c r="E11" s="37"/>
      <c r="F11" s="57"/>
      <c r="G11" s="105" t="s">
        <v>25</v>
      </c>
      <c r="H11" s="53"/>
      <c r="I11" s="385" t="s">
        <v>23</v>
      </c>
      <c r="J11" s="49" t="s">
        <v>8</v>
      </c>
      <c r="K11" s="38"/>
      <c r="L11" s="41"/>
      <c r="M11" s="58"/>
      <c r="N11" s="39"/>
      <c r="O11" s="72"/>
      <c r="P11" s="72"/>
      <c r="Q11" s="25">
        <f>(L34-$Q$10)/4</f>
        <v>-15.5</v>
      </c>
      <c r="R11" s="15">
        <f>(N34-$R$10)/4</f>
        <v>-10.5</v>
      </c>
    </row>
    <row r="12" spans="1:18" s="5" customFormat="1" ht="51.75" customHeight="1" thickBot="1">
      <c r="A12" s="781" t="s">
        <v>100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3"/>
      <c r="Q12" s="25"/>
      <c r="R12" s="15"/>
    </row>
    <row r="13" spans="1:18" s="5" customFormat="1" ht="51" customHeight="1">
      <c r="A13" s="448">
        <v>1</v>
      </c>
      <c r="B13" s="449">
        <v>54</v>
      </c>
      <c r="C13" s="283" t="s">
        <v>431</v>
      </c>
      <c r="D13" s="112">
        <v>1979</v>
      </c>
      <c r="E13" s="451"/>
      <c r="F13" s="424"/>
      <c r="G13" s="472" t="s">
        <v>381</v>
      </c>
      <c r="H13" s="453"/>
      <c r="I13" s="525" t="s">
        <v>355</v>
      </c>
      <c r="J13" s="342" t="s">
        <v>8</v>
      </c>
      <c r="K13" s="229">
        <v>0</v>
      </c>
      <c r="L13" s="230">
        <v>59.41</v>
      </c>
      <c r="M13" s="231">
        <v>0</v>
      </c>
      <c r="N13" s="232">
        <v>33.49</v>
      </c>
      <c r="O13" s="93"/>
      <c r="P13" s="156"/>
      <c r="Q13" s="25">
        <f aca="true" t="shared" si="0" ref="Q13:Q21">(L13-$Q$10)/4</f>
        <v>-0.6475000000000009</v>
      </c>
      <c r="R13" s="15">
        <f aca="true" t="shared" si="1" ref="R13:R21">(N13-$R$10)/4</f>
        <v>-2.1274999999999995</v>
      </c>
    </row>
    <row r="14" spans="1:18" s="5" customFormat="1" ht="51" customHeight="1">
      <c r="A14" s="64">
        <v>2</v>
      </c>
      <c r="B14" s="108">
        <v>13</v>
      </c>
      <c r="C14" s="55" t="s">
        <v>430</v>
      </c>
      <c r="D14" s="113">
        <v>1981</v>
      </c>
      <c r="E14" s="67" t="s">
        <v>82</v>
      </c>
      <c r="F14" s="125"/>
      <c r="G14" s="473" t="s">
        <v>391</v>
      </c>
      <c r="H14" s="295" t="s">
        <v>373</v>
      </c>
      <c r="I14" s="86" t="s">
        <v>305</v>
      </c>
      <c r="J14" s="331" t="s">
        <v>393</v>
      </c>
      <c r="K14" s="233">
        <v>0</v>
      </c>
      <c r="L14" s="234">
        <v>56.88</v>
      </c>
      <c r="M14" s="235">
        <v>0</v>
      </c>
      <c r="N14" s="236">
        <v>35.19</v>
      </c>
      <c r="O14" s="91"/>
      <c r="P14" s="157"/>
      <c r="Q14" s="25">
        <f t="shared" si="0"/>
        <v>-1.2799999999999994</v>
      </c>
      <c r="R14" s="15">
        <f t="shared" si="1"/>
        <v>-1.7025000000000006</v>
      </c>
    </row>
    <row r="15" spans="1:18" s="5" customFormat="1" ht="51.75" customHeight="1">
      <c r="A15" s="64">
        <v>3</v>
      </c>
      <c r="B15" s="108">
        <v>19</v>
      </c>
      <c r="C15" s="326" t="s">
        <v>433</v>
      </c>
      <c r="D15" s="113"/>
      <c r="E15" s="67"/>
      <c r="F15" s="125"/>
      <c r="G15" s="473" t="s">
        <v>375</v>
      </c>
      <c r="H15" s="281"/>
      <c r="I15" s="323" t="s">
        <v>305</v>
      </c>
      <c r="J15" s="435" t="s">
        <v>376</v>
      </c>
      <c r="K15" s="233">
        <v>0</v>
      </c>
      <c r="L15" s="234">
        <v>57.08</v>
      </c>
      <c r="M15" s="235">
        <v>0</v>
      </c>
      <c r="N15" s="236">
        <v>36.09</v>
      </c>
      <c r="O15" s="91"/>
      <c r="P15" s="157"/>
      <c r="Q15" s="25">
        <f t="shared" si="0"/>
        <v>-1.2300000000000004</v>
      </c>
      <c r="R15" s="15">
        <f t="shared" si="1"/>
        <v>-1.4774999999999991</v>
      </c>
    </row>
    <row r="16" spans="1:18" s="5" customFormat="1" ht="51.75" customHeight="1">
      <c r="A16" s="64">
        <v>4</v>
      </c>
      <c r="B16" s="108">
        <v>87</v>
      </c>
      <c r="C16" s="55" t="s">
        <v>242</v>
      </c>
      <c r="D16" s="113">
        <v>1987</v>
      </c>
      <c r="E16" s="67" t="s">
        <v>86</v>
      </c>
      <c r="F16" s="125"/>
      <c r="G16" s="473" t="s">
        <v>103</v>
      </c>
      <c r="H16" s="281" t="s">
        <v>104</v>
      </c>
      <c r="I16" s="323" t="s">
        <v>152</v>
      </c>
      <c r="J16" s="435" t="s">
        <v>153</v>
      </c>
      <c r="K16" s="233">
        <v>0</v>
      </c>
      <c r="L16" s="234">
        <v>58.99</v>
      </c>
      <c r="M16" s="235">
        <v>4</v>
      </c>
      <c r="N16" s="236">
        <v>38.14</v>
      </c>
      <c r="O16" s="91"/>
      <c r="P16" s="157"/>
      <c r="Q16" s="25">
        <f t="shared" si="0"/>
        <v>-0.7524999999999995</v>
      </c>
      <c r="R16" s="15">
        <f t="shared" si="1"/>
        <v>-0.9649999999999999</v>
      </c>
    </row>
    <row r="17" spans="1:18" s="5" customFormat="1" ht="51" customHeight="1">
      <c r="A17" s="64">
        <v>5</v>
      </c>
      <c r="B17" s="108">
        <v>26</v>
      </c>
      <c r="C17" s="55" t="s">
        <v>328</v>
      </c>
      <c r="D17" s="113">
        <v>1992</v>
      </c>
      <c r="E17" s="67" t="s">
        <v>82</v>
      </c>
      <c r="F17" s="125"/>
      <c r="G17" s="475" t="s">
        <v>378</v>
      </c>
      <c r="H17" s="337"/>
      <c r="I17" s="86" t="s">
        <v>330</v>
      </c>
      <c r="J17" s="331" t="s">
        <v>8</v>
      </c>
      <c r="K17" s="233">
        <v>0</v>
      </c>
      <c r="L17" s="234">
        <v>56.96</v>
      </c>
      <c r="M17" s="235">
        <v>8</v>
      </c>
      <c r="N17" s="236">
        <v>34.71</v>
      </c>
      <c r="O17" s="91"/>
      <c r="P17" s="157"/>
      <c r="Q17" s="25">
        <f t="shared" si="0"/>
        <v>-1.2599999999999998</v>
      </c>
      <c r="R17" s="15">
        <f t="shared" si="1"/>
        <v>-1.8224999999999998</v>
      </c>
    </row>
    <row r="18" spans="1:18" s="5" customFormat="1" ht="51.75" customHeight="1">
      <c r="A18" s="64">
        <v>6</v>
      </c>
      <c r="B18" s="108">
        <v>85</v>
      </c>
      <c r="C18" s="55" t="s">
        <v>434</v>
      </c>
      <c r="D18" s="113">
        <v>1958</v>
      </c>
      <c r="E18" s="67" t="s">
        <v>86</v>
      </c>
      <c r="F18" s="125"/>
      <c r="G18" s="473" t="s">
        <v>382</v>
      </c>
      <c r="H18" s="281"/>
      <c r="I18" s="323" t="s">
        <v>152</v>
      </c>
      <c r="J18" s="435" t="s">
        <v>97</v>
      </c>
      <c r="K18" s="233">
        <v>4</v>
      </c>
      <c r="L18" s="234">
        <v>51.69</v>
      </c>
      <c r="M18" s="235"/>
      <c r="N18" s="236"/>
      <c r="O18" s="91"/>
      <c r="P18" s="157"/>
      <c r="Q18" s="25">
        <f t="shared" si="0"/>
        <v>-2.5775000000000006</v>
      </c>
      <c r="R18" s="15">
        <f t="shared" si="1"/>
        <v>-10.5</v>
      </c>
    </row>
    <row r="19" spans="1:18" s="5" customFormat="1" ht="51.75" customHeight="1">
      <c r="A19" s="64">
        <v>7</v>
      </c>
      <c r="B19" s="421">
        <v>27</v>
      </c>
      <c r="C19" s="101" t="s">
        <v>428</v>
      </c>
      <c r="D19" s="117">
        <v>1992</v>
      </c>
      <c r="E19" s="422" t="s">
        <v>82</v>
      </c>
      <c r="F19" s="431"/>
      <c r="G19" s="545" t="s">
        <v>379</v>
      </c>
      <c r="H19" s="391"/>
      <c r="I19" s="332" t="s">
        <v>380</v>
      </c>
      <c r="J19" s="546" t="s">
        <v>8</v>
      </c>
      <c r="K19" s="241">
        <v>4</v>
      </c>
      <c r="L19" s="242">
        <v>56.24</v>
      </c>
      <c r="M19" s="243"/>
      <c r="N19" s="244"/>
      <c r="O19" s="92"/>
      <c r="P19" s="158"/>
      <c r="Q19" s="25">
        <f t="shared" si="0"/>
        <v>-1.4399999999999995</v>
      </c>
      <c r="R19" s="15">
        <f t="shared" si="1"/>
        <v>-10.5</v>
      </c>
    </row>
    <row r="20" spans="1:18" s="5" customFormat="1" ht="51.75" customHeight="1">
      <c r="A20" s="64">
        <v>8</v>
      </c>
      <c r="B20" s="108">
        <v>14</v>
      </c>
      <c r="C20" s="55" t="s">
        <v>430</v>
      </c>
      <c r="D20" s="113">
        <v>1981</v>
      </c>
      <c r="E20" s="67" t="s">
        <v>82</v>
      </c>
      <c r="F20" s="125"/>
      <c r="G20" s="473" t="s">
        <v>389</v>
      </c>
      <c r="H20" s="281" t="s">
        <v>374</v>
      </c>
      <c r="I20" s="323" t="s">
        <v>305</v>
      </c>
      <c r="J20" s="435" t="s">
        <v>364</v>
      </c>
      <c r="K20" s="233">
        <v>4</v>
      </c>
      <c r="L20" s="234">
        <v>58.73</v>
      </c>
      <c r="M20" s="235"/>
      <c r="N20" s="236"/>
      <c r="O20" s="91"/>
      <c r="P20" s="157"/>
      <c r="Q20" s="25">
        <f t="shared" si="0"/>
        <v>-0.8175000000000008</v>
      </c>
      <c r="R20" s="15">
        <f t="shared" si="1"/>
        <v>-10.5</v>
      </c>
    </row>
    <row r="21" spans="1:18" s="5" customFormat="1" ht="51.75" customHeight="1" thickBot="1">
      <c r="A21" s="69">
        <v>9</v>
      </c>
      <c r="B21" s="109">
        <v>22</v>
      </c>
      <c r="C21" s="56" t="s">
        <v>432</v>
      </c>
      <c r="D21" s="115">
        <v>1992</v>
      </c>
      <c r="E21" s="336" t="s">
        <v>82</v>
      </c>
      <c r="F21" s="425"/>
      <c r="G21" s="476" t="s">
        <v>377</v>
      </c>
      <c r="H21" s="364"/>
      <c r="I21" s="416" t="s">
        <v>330</v>
      </c>
      <c r="J21" s="437" t="s">
        <v>8</v>
      </c>
      <c r="K21" s="237">
        <v>5</v>
      </c>
      <c r="L21" s="238">
        <v>63.28</v>
      </c>
      <c r="M21" s="239"/>
      <c r="N21" s="240"/>
      <c r="O21" s="155"/>
      <c r="P21" s="163"/>
      <c r="Q21" s="25">
        <f t="shared" si="0"/>
        <v>0.3200000000000003</v>
      </c>
      <c r="R21" s="15">
        <f t="shared" si="1"/>
        <v>-10.5</v>
      </c>
    </row>
    <row r="22" spans="1:18" s="5" customFormat="1" ht="51.75" customHeight="1" thickBot="1">
      <c r="A22" s="781" t="s">
        <v>105</v>
      </c>
      <c r="B22" s="782"/>
      <c r="C22" s="782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782"/>
      <c r="P22" s="783"/>
      <c r="Q22" s="25"/>
      <c r="R22" s="15"/>
    </row>
    <row r="23" spans="1:18" s="5" customFormat="1" ht="51.75" customHeight="1">
      <c r="A23" s="448">
        <v>1</v>
      </c>
      <c r="B23" s="449">
        <v>91</v>
      </c>
      <c r="C23" s="283" t="s">
        <v>416</v>
      </c>
      <c r="D23" s="112"/>
      <c r="E23" s="451" t="s">
        <v>7</v>
      </c>
      <c r="F23" s="424"/>
      <c r="G23" s="472" t="s">
        <v>417</v>
      </c>
      <c r="H23" s="363"/>
      <c r="I23" s="341" t="s">
        <v>83</v>
      </c>
      <c r="J23" s="456" t="s">
        <v>87</v>
      </c>
      <c r="K23" s="229">
        <v>0</v>
      </c>
      <c r="L23" s="230">
        <v>55.55</v>
      </c>
      <c r="M23" s="231">
        <v>0</v>
      </c>
      <c r="N23" s="232">
        <v>31.85</v>
      </c>
      <c r="O23" s="93"/>
      <c r="P23" s="156"/>
      <c r="Q23" s="25">
        <f aca="true" t="shared" si="2" ref="Q23:Q33">(L23-$Q$10)/4</f>
        <v>-1.6125000000000007</v>
      </c>
      <c r="R23" s="15">
        <f aca="true" t="shared" si="3" ref="R23:R33">(N23-$R$10)/4</f>
        <v>-2.5374999999999996</v>
      </c>
    </row>
    <row r="24" spans="1:18" s="5" customFormat="1" ht="51.75" customHeight="1">
      <c r="A24" s="64">
        <v>2</v>
      </c>
      <c r="B24" s="108">
        <v>12</v>
      </c>
      <c r="C24" s="55" t="s">
        <v>362</v>
      </c>
      <c r="D24" s="113">
        <v>1981</v>
      </c>
      <c r="E24" s="67" t="s">
        <v>82</v>
      </c>
      <c r="F24" s="125"/>
      <c r="G24" s="473" t="s">
        <v>390</v>
      </c>
      <c r="H24" s="281" t="s">
        <v>363</v>
      </c>
      <c r="I24" s="323" t="s">
        <v>305</v>
      </c>
      <c r="J24" s="435" t="s">
        <v>364</v>
      </c>
      <c r="K24" s="241">
        <v>0</v>
      </c>
      <c r="L24" s="242">
        <v>54.15</v>
      </c>
      <c r="M24" s="243">
        <v>0</v>
      </c>
      <c r="N24" s="244">
        <v>33.39</v>
      </c>
      <c r="O24" s="92"/>
      <c r="P24" s="158"/>
      <c r="Q24" s="25">
        <f t="shared" si="2"/>
        <v>-1.9625000000000004</v>
      </c>
      <c r="R24" s="15">
        <f t="shared" si="3"/>
        <v>-2.1525</v>
      </c>
    </row>
    <row r="25" spans="1:18" s="5" customFormat="1" ht="51.75" customHeight="1">
      <c r="A25" s="64">
        <v>3</v>
      </c>
      <c r="B25" s="108">
        <v>90</v>
      </c>
      <c r="C25" s="55" t="s">
        <v>415</v>
      </c>
      <c r="D25" s="113"/>
      <c r="E25" s="67" t="s">
        <v>7</v>
      </c>
      <c r="F25" s="125"/>
      <c r="G25" s="473" t="s">
        <v>419</v>
      </c>
      <c r="H25" s="391"/>
      <c r="I25" s="323" t="s">
        <v>83</v>
      </c>
      <c r="J25" s="435" t="s">
        <v>87</v>
      </c>
      <c r="K25" s="233">
        <v>0</v>
      </c>
      <c r="L25" s="234">
        <v>55.18</v>
      </c>
      <c r="M25" s="235">
        <v>0</v>
      </c>
      <c r="N25" s="236">
        <v>33.63</v>
      </c>
      <c r="O25" s="91"/>
      <c r="P25" s="157"/>
      <c r="Q25" s="25">
        <f t="shared" si="2"/>
        <v>-1.705</v>
      </c>
      <c r="R25" s="15">
        <f t="shared" si="3"/>
        <v>-2.0924999999999994</v>
      </c>
    </row>
    <row r="26" spans="1:18" s="5" customFormat="1" ht="51.75" customHeight="1">
      <c r="A26" s="64">
        <v>4</v>
      </c>
      <c r="B26" s="108">
        <v>89</v>
      </c>
      <c r="C26" s="55" t="s">
        <v>415</v>
      </c>
      <c r="D26" s="113"/>
      <c r="E26" s="67" t="s">
        <v>7</v>
      </c>
      <c r="F26" s="125"/>
      <c r="G26" s="473" t="s">
        <v>420</v>
      </c>
      <c r="H26" s="391"/>
      <c r="I26" s="323" t="s">
        <v>83</v>
      </c>
      <c r="J26" s="435" t="s">
        <v>87</v>
      </c>
      <c r="K26" s="233">
        <v>0</v>
      </c>
      <c r="L26" s="234">
        <v>54.1</v>
      </c>
      <c r="M26" s="235">
        <v>4</v>
      </c>
      <c r="N26" s="236">
        <v>31.29</v>
      </c>
      <c r="O26" s="91"/>
      <c r="P26" s="157"/>
      <c r="Q26" s="25">
        <f t="shared" si="2"/>
        <v>-1.9749999999999996</v>
      </c>
      <c r="R26" s="15">
        <f t="shared" si="3"/>
        <v>-2.6775</v>
      </c>
    </row>
    <row r="27" spans="1:18" s="5" customFormat="1" ht="51.75" customHeight="1">
      <c r="A27" s="64">
        <v>5</v>
      </c>
      <c r="B27" s="108">
        <v>41</v>
      </c>
      <c r="C27" s="55" t="s">
        <v>365</v>
      </c>
      <c r="D27" s="113"/>
      <c r="E27" s="67" t="s">
        <v>77</v>
      </c>
      <c r="F27" s="125"/>
      <c r="G27" s="473" t="s">
        <v>366</v>
      </c>
      <c r="H27" s="281"/>
      <c r="I27" s="323" t="s">
        <v>306</v>
      </c>
      <c r="J27" s="435" t="s">
        <v>128</v>
      </c>
      <c r="K27" s="233">
        <v>0</v>
      </c>
      <c r="L27" s="234">
        <v>53.43</v>
      </c>
      <c r="M27" s="235">
        <v>4</v>
      </c>
      <c r="N27" s="236">
        <v>34.3</v>
      </c>
      <c r="O27" s="91"/>
      <c r="P27" s="157"/>
      <c r="Q27" s="25">
        <f t="shared" si="2"/>
        <v>-2.1425</v>
      </c>
      <c r="R27" s="15">
        <f t="shared" si="3"/>
        <v>-1.9250000000000007</v>
      </c>
    </row>
    <row r="28" spans="1:18" s="5" customFormat="1" ht="51.75" customHeight="1">
      <c r="A28" s="64">
        <v>6</v>
      </c>
      <c r="B28" s="108">
        <v>75</v>
      </c>
      <c r="C28" s="55" t="s">
        <v>369</v>
      </c>
      <c r="D28" s="113">
        <v>1992</v>
      </c>
      <c r="E28" s="67" t="s">
        <v>81</v>
      </c>
      <c r="F28" s="125"/>
      <c r="G28" s="473" t="s">
        <v>370</v>
      </c>
      <c r="H28" s="281"/>
      <c r="I28" s="323" t="s">
        <v>337</v>
      </c>
      <c r="J28" s="435" t="s">
        <v>101</v>
      </c>
      <c r="K28" s="233">
        <v>1</v>
      </c>
      <c r="L28" s="234">
        <v>62.43</v>
      </c>
      <c r="M28" s="235"/>
      <c r="N28" s="236"/>
      <c r="O28" s="91"/>
      <c r="P28" s="157"/>
      <c r="Q28" s="25">
        <f t="shared" si="2"/>
        <v>0.10749999999999993</v>
      </c>
      <c r="R28" s="15">
        <f t="shared" si="3"/>
        <v>-10.5</v>
      </c>
    </row>
    <row r="29" spans="1:18" s="5" customFormat="1" ht="51.75" customHeight="1">
      <c r="A29" s="64">
        <v>7</v>
      </c>
      <c r="B29" s="108">
        <v>50</v>
      </c>
      <c r="C29" s="55" t="s">
        <v>367</v>
      </c>
      <c r="D29" s="113"/>
      <c r="E29" s="67"/>
      <c r="F29" s="125"/>
      <c r="G29" s="473" t="s">
        <v>392</v>
      </c>
      <c r="H29" s="281" t="s">
        <v>368</v>
      </c>
      <c r="I29" s="323"/>
      <c r="J29" s="435" t="s">
        <v>8</v>
      </c>
      <c r="K29" s="233">
        <v>1</v>
      </c>
      <c r="L29" s="234">
        <v>63.49</v>
      </c>
      <c r="M29" s="235"/>
      <c r="N29" s="236"/>
      <c r="O29" s="91"/>
      <c r="P29" s="157"/>
      <c r="Q29" s="25">
        <f t="shared" si="2"/>
        <v>0.3725000000000005</v>
      </c>
      <c r="R29" s="15">
        <f t="shared" si="3"/>
        <v>-10.5</v>
      </c>
    </row>
    <row r="30" spans="1:18" s="5" customFormat="1" ht="51.75" customHeight="1">
      <c r="A30" s="64">
        <v>8</v>
      </c>
      <c r="B30" s="108">
        <v>69</v>
      </c>
      <c r="C30" s="55" t="s">
        <v>186</v>
      </c>
      <c r="D30" s="113">
        <v>1989</v>
      </c>
      <c r="E30" s="67"/>
      <c r="F30" s="125"/>
      <c r="G30" s="473" t="s">
        <v>194</v>
      </c>
      <c r="H30" s="281" t="s">
        <v>195</v>
      </c>
      <c r="I30" s="323" t="s">
        <v>89</v>
      </c>
      <c r="J30" s="435" t="s">
        <v>90</v>
      </c>
      <c r="K30" s="233">
        <v>4</v>
      </c>
      <c r="L30" s="234">
        <v>54.34</v>
      </c>
      <c r="M30" s="235"/>
      <c r="N30" s="236"/>
      <c r="O30" s="91"/>
      <c r="P30" s="157"/>
      <c r="Q30" s="25">
        <f t="shared" si="2"/>
        <v>-1.9149999999999991</v>
      </c>
      <c r="R30" s="15">
        <f t="shared" si="3"/>
        <v>-10.5</v>
      </c>
    </row>
    <row r="31" spans="1:18" s="5" customFormat="1" ht="51.75" customHeight="1">
      <c r="A31" s="64">
        <v>9</v>
      </c>
      <c r="B31" s="108">
        <v>32</v>
      </c>
      <c r="C31" s="55" t="s">
        <v>260</v>
      </c>
      <c r="D31" s="113">
        <v>1984</v>
      </c>
      <c r="E31" s="67" t="s">
        <v>82</v>
      </c>
      <c r="F31" s="125"/>
      <c r="G31" s="473" t="s">
        <v>270</v>
      </c>
      <c r="H31" s="281"/>
      <c r="I31" s="323" t="s">
        <v>340</v>
      </c>
      <c r="J31" s="435" t="s">
        <v>255</v>
      </c>
      <c r="K31" s="233">
        <v>6</v>
      </c>
      <c r="L31" s="234">
        <v>69.69</v>
      </c>
      <c r="M31" s="235"/>
      <c r="N31" s="236"/>
      <c r="O31" s="91"/>
      <c r="P31" s="157"/>
      <c r="Q31" s="25">
        <f t="shared" si="2"/>
        <v>1.9224999999999994</v>
      </c>
      <c r="R31" s="15">
        <f t="shared" si="3"/>
        <v>-10.5</v>
      </c>
    </row>
    <row r="32" spans="1:18" s="5" customFormat="1" ht="51.75" customHeight="1">
      <c r="A32" s="64">
        <v>10</v>
      </c>
      <c r="B32" s="421">
        <v>82</v>
      </c>
      <c r="C32" s="101" t="s">
        <v>371</v>
      </c>
      <c r="D32" s="117">
        <v>1997</v>
      </c>
      <c r="E32" s="422" t="s">
        <v>77</v>
      </c>
      <c r="F32" s="431"/>
      <c r="G32" s="545" t="s">
        <v>372</v>
      </c>
      <c r="H32" s="391"/>
      <c r="I32" s="332" t="s">
        <v>335</v>
      </c>
      <c r="J32" s="546" t="s">
        <v>347</v>
      </c>
      <c r="K32" s="241">
        <v>10</v>
      </c>
      <c r="L32" s="242">
        <v>67.43</v>
      </c>
      <c r="M32" s="243"/>
      <c r="N32" s="244"/>
      <c r="O32" s="92"/>
      <c r="P32" s="158"/>
      <c r="Q32" s="25">
        <f t="shared" si="2"/>
        <v>1.3575000000000017</v>
      </c>
      <c r="R32" s="15">
        <f t="shared" si="3"/>
        <v>-10.5</v>
      </c>
    </row>
    <row r="33" spans="1:18" s="5" customFormat="1" ht="51.75" customHeight="1" thickBot="1">
      <c r="A33" s="69">
        <v>11</v>
      </c>
      <c r="B33" s="547">
        <v>43</v>
      </c>
      <c r="C33" s="548" t="s">
        <v>150</v>
      </c>
      <c r="D33" s="549"/>
      <c r="E33" s="550" t="s">
        <v>77</v>
      </c>
      <c r="F33" s="551"/>
      <c r="G33" s="552" t="s">
        <v>151</v>
      </c>
      <c r="H33" s="553"/>
      <c r="I33" s="554" t="s">
        <v>306</v>
      </c>
      <c r="J33" s="555" t="s">
        <v>128</v>
      </c>
      <c r="K33" s="371">
        <v>15</v>
      </c>
      <c r="L33" s="373">
        <v>88.29</v>
      </c>
      <c r="M33" s="374"/>
      <c r="N33" s="372"/>
      <c r="O33" s="540"/>
      <c r="P33" s="159"/>
      <c r="Q33" s="25">
        <f t="shared" si="2"/>
        <v>6.572500000000002</v>
      </c>
      <c r="R33" s="15">
        <f t="shared" si="3"/>
        <v>-10.5</v>
      </c>
    </row>
    <row r="34" spans="1:13" s="4" customFormat="1" ht="15.75" customHeight="1">
      <c r="A34" s="7"/>
      <c r="B34" s="8"/>
      <c r="C34" s="9"/>
      <c r="D34" s="10"/>
      <c r="E34" s="10"/>
      <c r="F34" s="10"/>
      <c r="G34" s="11"/>
      <c r="H34" s="11"/>
      <c r="I34" s="11"/>
      <c r="J34" s="12"/>
      <c r="K34" s="13"/>
      <c r="L34" s="13"/>
      <c r="M34" s="13"/>
    </row>
    <row r="35" spans="1:13" s="3" customFormat="1" ht="32.25" customHeight="1">
      <c r="A35" s="14"/>
      <c r="B35" s="14"/>
      <c r="C35" s="6"/>
      <c r="E35" s="22"/>
      <c r="F35" s="22"/>
      <c r="G35" s="18" t="s">
        <v>15</v>
      </c>
      <c r="H35" s="16"/>
      <c r="I35" s="20"/>
      <c r="J35" s="18" t="s">
        <v>294</v>
      </c>
      <c r="L35" s="14"/>
      <c r="M35" s="14"/>
    </row>
    <row r="36" spans="1:13" s="3" customFormat="1" ht="9.75" customHeight="1">
      <c r="A36" s="14"/>
      <c r="B36" s="14"/>
      <c r="C36" s="6"/>
      <c r="E36" s="16"/>
      <c r="F36" s="16"/>
      <c r="G36" s="16"/>
      <c r="H36" s="16"/>
      <c r="I36" s="20"/>
      <c r="J36" s="21"/>
      <c r="L36" s="14"/>
      <c r="M36" s="14"/>
    </row>
    <row r="37" spans="1:13" s="3" customFormat="1" ht="30" customHeight="1">
      <c r="A37" s="14"/>
      <c r="B37" s="14"/>
      <c r="C37" s="6"/>
      <c r="E37" s="22"/>
      <c r="F37" s="22"/>
      <c r="G37" s="18" t="s">
        <v>2</v>
      </c>
      <c r="H37" s="16"/>
      <c r="I37" s="20"/>
      <c r="J37" s="18" t="s">
        <v>20</v>
      </c>
      <c r="L37" s="14"/>
      <c r="M37" s="14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</sheetData>
  <sheetProtection/>
  <mergeCells count="30">
    <mergeCell ref="D8:D10"/>
    <mergeCell ref="E8:E10"/>
    <mergeCell ref="P8:P10"/>
    <mergeCell ref="K9:L9"/>
    <mergeCell ref="M9:N9"/>
    <mergeCell ref="G8:G10"/>
    <mergeCell ref="H8:H10"/>
    <mergeCell ref="I8:I10"/>
    <mergeCell ref="J8:J10"/>
    <mergeCell ref="K8:N8"/>
    <mergeCell ref="H6:I6"/>
    <mergeCell ref="J6:P6"/>
    <mergeCell ref="O8:O10"/>
    <mergeCell ref="A7:B7"/>
    <mergeCell ref="D7:G7"/>
    <mergeCell ref="H7:I7"/>
    <mergeCell ref="J7:P7"/>
    <mergeCell ref="A8:A10"/>
    <mergeCell ref="B8:B10"/>
    <mergeCell ref="C8:C10"/>
    <mergeCell ref="A12:P12"/>
    <mergeCell ref="A22:P22"/>
    <mergeCell ref="F8:F10"/>
    <mergeCell ref="A1:P1"/>
    <mergeCell ref="A2:P2"/>
    <mergeCell ref="A3:P3"/>
    <mergeCell ref="A4:P4"/>
    <mergeCell ref="A5:P5"/>
    <mergeCell ref="A6:B6"/>
    <mergeCell ref="D6:G6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view="pageBreakPreview" zoomScale="41" zoomScaleNormal="61" zoomScaleSheetLayoutView="41" zoomScalePageLayoutView="0" workbookViewId="0" topLeftCell="A1">
      <selection activeCell="H15" sqref="H15"/>
    </sheetView>
  </sheetViews>
  <sheetFormatPr defaultColWidth="9.140625" defaultRowHeight="12.75"/>
  <cols>
    <col min="1" max="1" width="10.57421875" style="1" customWidth="1"/>
    <col min="2" max="2" width="12.7109375" style="1" customWidth="1"/>
    <col min="3" max="3" width="61.28125" style="2" customWidth="1"/>
    <col min="4" max="4" width="15.7109375" style="1" customWidth="1"/>
    <col min="5" max="6" width="14.57421875" style="1" customWidth="1"/>
    <col min="7" max="7" width="51.57421875" style="23" customWidth="1"/>
    <col min="8" max="8" width="48.7109375" style="1" customWidth="1"/>
    <col min="9" max="9" width="56.8515625" style="1" customWidth="1"/>
    <col min="10" max="10" width="43.140625" style="1" customWidth="1"/>
    <col min="11" max="11" width="16.57421875" style="1" customWidth="1"/>
    <col min="12" max="12" width="22.00390625" style="1" customWidth="1"/>
    <col min="13" max="14" width="19.7109375" style="1" customWidth="1"/>
    <col min="15" max="15" width="19.421875" style="1" customWidth="1"/>
    <col min="16" max="16384" width="9.140625" style="1" customWidth="1"/>
  </cols>
  <sheetData>
    <row r="1" spans="1:14" s="3" customFormat="1" ht="75.75" customHeight="1">
      <c r="A1" s="707" t="s">
        <v>165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708"/>
      <c r="M1" s="709"/>
      <c r="N1" s="709"/>
    </row>
    <row r="2" spans="1:14" s="3" customFormat="1" ht="35.25" customHeight="1">
      <c r="A2" s="741" t="s">
        <v>292</v>
      </c>
      <c r="B2" s="741"/>
      <c r="C2" s="741"/>
      <c r="D2" s="741"/>
      <c r="E2" s="741"/>
      <c r="F2" s="741"/>
      <c r="G2" s="741"/>
      <c r="H2" s="741"/>
      <c r="I2" s="741"/>
      <c r="J2" s="741"/>
      <c r="K2" s="742"/>
      <c r="L2" s="742"/>
      <c r="M2" s="744"/>
      <c r="N2" s="744"/>
    </row>
    <row r="3" spans="1:14" s="3" customFormat="1" ht="40.5" customHeight="1">
      <c r="A3" s="741" t="s">
        <v>10</v>
      </c>
      <c r="B3" s="741"/>
      <c r="C3" s="741"/>
      <c r="D3" s="741"/>
      <c r="E3" s="741"/>
      <c r="F3" s="741"/>
      <c r="G3" s="741"/>
      <c r="H3" s="741"/>
      <c r="I3" s="741"/>
      <c r="J3" s="741"/>
      <c r="K3" s="742"/>
      <c r="L3" s="742"/>
      <c r="M3" s="744"/>
      <c r="N3" s="744"/>
    </row>
    <row r="4" spans="1:14" s="3" customFormat="1" ht="36.75" customHeight="1">
      <c r="A4" s="741" t="s">
        <v>293</v>
      </c>
      <c r="B4" s="741"/>
      <c r="C4" s="741"/>
      <c r="D4" s="741"/>
      <c r="E4" s="741"/>
      <c r="F4" s="741"/>
      <c r="G4" s="741"/>
      <c r="H4" s="741"/>
      <c r="I4" s="741"/>
      <c r="J4" s="741"/>
      <c r="K4" s="742"/>
      <c r="L4" s="742"/>
      <c r="M4" s="744"/>
      <c r="N4" s="744"/>
    </row>
    <row r="5" spans="1:14" s="3" customFormat="1" ht="36.75" customHeight="1" thickBot="1">
      <c r="A5" s="741" t="s">
        <v>109</v>
      </c>
      <c r="B5" s="741"/>
      <c r="C5" s="741"/>
      <c r="D5" s="741"/>
      <c r="E5" s="741"/>
      <c r="F5" s="741"/>
      <c r="G5" s="741"/>
      <c r="H5" s="741"/>
      <c r="I5" s="741"/>
      <c r="J5" s="741"/>
      <c r="K5" s="742"/>
      <c r="L5" s="742"/>
      <c r="M5" s="744"/>
      <c r="N5" s="744"/>
    </row>
    <row r="6" spans="1:14" s="3" customFormat="1" ht="36.75" customHeight="1" thickBot="1">
      <c r="A6" s="649" t="s">
        <v>27</v>
      </c>
      <c r="B6" s="671"/>
      <c r="C6" s="47" t="s">
        <v>28</v>
      </c>
      <c r="D6" s="712" t="s">
        <v>29</v>
      </c>
      <c r="E6" s="713"/>
      <c r="F6" s="714"/>
      <c r="G6" s="715"/>
      <c r="H6" s="745" t="s">
        <v>53</v>
      </c>
      <c r="I6" s="718"/>
      <c r="J6" s="712" t="s">
        <v>54</v>
      </c>
      <c r="K6" s="715"/>
      <c r="L6" s="715"/>
      <c r="M6" s="715"/>
      <c r="N6" s="718"/>
    </row>
    <row r="7" spans="1:14" s="3" customFormat="1" ht="42" customHeight="1" thickBot="1">
      <c r="A7" s="690" t="s">
        <v>55</v>
      </c>
      <c r="B7" s="691"/>
      <c r="C7" s="48" t="s">
        <v>71</v>
      </c>
      <c r="D7" s="690" t="s">
        <v>123</v>
      </c>
      <c r="E7" s="808"/>
      <c r="F7" s="809"/>
      <c r="G7" s="792"/>
      <c r="H7" s="721" t="s">
        <v>49</v>
      </c>
      <c r="I7" s="722"/>
      <c r="J7" s="810" t="s">
        <v>179</v>
      </c>
      <c r="K7" s="811"/>
      <c r="L7" s="811"/>
      <c r="M7" s="811"/>
      <c r="N7" s="812"/>
    </row>
    <row r="8" spans="1:14" s="4" customFormat="1" ht="33" customHeight="1">
      <c r="A8" s="731" t="s">
        <v>14</v>
      </c>
      <c r="B8" s="702" t="s">
        <v>4</v>
      </c>
      <c r="C8" s="696" t="s">
        <v>1</v>
      </c>
      <c r="D8" s="698" t="s">
        <v>50</v>
      </c>
      <c r="E8" s="700" t="s">
        <v>5</v>
      </c>
      <c r="F8" s="702" t="s">
        <v>32</v>
      </c>
      <c r="G8" s="801" t="s">
        <v>3</v>
      </c>
      <c r="H8" s="766" t="s">
        <v>16</v>
      </c>
      <c r="I8" s="727" t="s">
        <v>17</v>
      </c>
      <c r="J8" s="766" t="s">
        <v>19</v>
      </c>
      <c r="K8" s="751" t="s">
        <v>11</v>
      </c>
      <c r="L8" s="804"/>
      <c r="M8" s="805" t="s">
        <v>285</v>
      </c>
      <c r="N8" s="735" t="s">
        <v>52</v>
      </c>
    </row>
    <row r="9" spans="1:14" s="4" customFormat="1" ht="33" customHeight="1">
      <c r="A9" s="764"/>
      <c r="B9" s="749"/>
      <c r="C9" s="753"/>
      <c r="D9" s="754"/>
      <c r="E9" s="765"/>
      <c r="F9" s="749"/>
      <c r="G9" s="802"/>
      <c r="H9" s="767"/>
      <c r="I9" s="769"/>
      <c r="J9" s="767"/>
      <c r="K9" s="762" t="s">
        <v>58</v>
      </c>
      <c r="L9" s="800"/>
      <c r="M9" s="806"/>
      <c r="N9" s="799"/>
    </row>
    <row r="10" spans="1:15" s="5" customFormat="1" ht="66.75" customHeight="1" thickBot="1">
      <c r="A10" s="732"/>
      <c r="B10" s="703"/>
      <c r="C10" s="697"/>
      <c r="D10" s="699"/>
      <c r="E10" s="701"/>
      <c r="F10" s="703"/>
      <c r="G10" s="803"/>
      <c r="H10" s="768"/>
      <c r="I10" s="728"/>
      <c r="J10" s="768"/>
      <c r="K10" s="24" t="s">
        <v>180</v>
      </c>
      <c r="L10" s="35" t="s">
        <v>13</v>
      </c>
      <c r="M10" s="807"/>
      <c r="N10" s="736"/>
      <c r="O10" s="61">
        <v>180</v>
      </c>
    </row>
    <row r="11" spans="1:15" s="5" customFormat="1" ht="134.25" customHeight="1" hidden="1">
      <c r="A11" s="36"/>
      <c r="B11" s="90">
        <v>29</v>
      </c>
      <c r="C11" s="51" t="s">
        <v>24</v>
      </c>
      <c r="D11" s="50">
        <v>1984</v>
      </c>
      <c r="E11" s="37"/>
      <c r="F11" s="57"/>
      <c r="G11" s="556" t="s">
        <v>25</v>
      </c>
      <c r="H11" s="53"/>
      <c r="I11" s="54" t="s">
        <v>23</v>
      </c>
      <c r="J11" s="173" t="s">
        <v>8</v>
      </c>
      <c r="K11" s="38"/>
      <c r="L11" s="39"/>
      <c r="M11" s="123"/>
      <c r="N11" s="72"/>
      <c r="O11" s="25">
        <f>(L31-$O$10)/4</f>
        <v>-45</v>
      </c>
    </row>
    <row r="12" spans="1:15" s="5" customFormat="1" ht="57" customHeight="1">
      <c r="A12" s="448">
        <v>1</v>
      </c>
      <c r="B12" s="449">
        <v>84</v>
      </c>
      <c r="C12" s="283" t="s">
        <v>272</v>
      </c>
      <c r="D12" s="302">
        <v>1958</v>
      </c>
      <c r="E12" s="557" t="s">
        <v>86</v>
      </c>
      <c r="F12" s="424"/>
      <c r="G12" s="343" t="s">
        <v>283</v>
      </c>
      <c r="H12" s="395"/>
      <c r="I12" s="85" t="s">
        <v>152</v>
      </c>
      <c r="J12" s="85" t="s">
        <v>97</v>
      </c>
      <c r="K12" s="272">
        <v>0</v>
      </c>
      <c r="L12" s="275">
        <v>62.46</v>
      </c>
      <c r="M12" s="74">
        <f aca="true" t="shared" si="0" ref="M12:M29">L12+K12</f>
        <v>62.46</v>
      </c>
      <c r="N12" s="156"/>
      <c r="O12" s="25">
        <f aca="true" t="shared" si="1" ref="O12:O30">(L12-$O$10)</f>
        <v>-117.53999999999999</v>
      </c>
    </row>
    <row r="13" spans="1:15" s="5" customFormat="1" ht="57" customHeight="1">
      <c r="A13" s="64">
        <v>2</v>
      </c>
      <c r="B13" s="108">
        <v>66</v>
      </c>
      <c r="C13" s="55" t="s">
        <v>90</v>
      </c>
      <c r="D13" s="304">
        <v>1989</v>
      </c>
      <c r="E13" s="558" t="s">
        <v>82</v>
      </c>
      <c r="F13" s="125"/>
      <c r="G13" s="344" t="s">
        <v>407</v>
      </c>
      <c r="H13" s="396" t="s">
        <v>404</v>
      </c>
      <c r="I13" s="86" t="s">
        <v>89</v>
      </c>
      <c r="J13" s="86" t="s">
        <v>154</v>
      </c>
      <c r="K13" s="95">
        <v>0</v>
      </c>
      <c r="L13" s="98">
        <v>66.39</v>
      </c>
      <c r="M13" s="44">
        <f t="shared" si="0"/>
        <v>66.39</v>
      </c>
      <c r="N13" s="158"/>
      <c r="O13" s="25">
        <f t="shared" si="1"/>
        <v>-113.61</v>
      </c>
    </row>
    <row r="14" spans="1:15" s="5" customFormat="1" ht="57" customHeight="1">
      <c r="A14" s="64">
        <v>3</v>
      </c>
      <c r="B14" s="108">
        <v>86</v>
      </c>
      <c r="C14" s="55" t="s">
        <v>91</v>
      </c>
      <c r="D14" s="304">
        <v>1987</v>
      </c>
      <c r="E14" s="558" t="s">
        <v>86</v>
      </c>
      <c r="F14" s="125"/>
      <c r="G14" s="344" t="s">
        <v>284</v>
      </c>
      <c r="H14" s="396" t="s">
        <v>271</v>
      </c>
      <c r="I14" s="86" t="s">
        <v>157</v>
      </c>
      <c r="J14" s="86" t="s">
        <v>153</v>
      </c>
      <c r="K14" s="33">
        <v>0</v>
      </c>
      <c r="L14" s="98">
        <v>67.52</v>
      </c>
      <c r="M14" s="44">
        <f t="shared" si="0"/>
        <v>67.52</v>
      </c>
      <c r="N14" s="157"/>
      <c r="O14" s="25">
        <f t="shared" si="1"/>
        <v>-112.48</v>
      </c>
    </row>
    <row r="15" spans="1:15" s="5" customFormat="1" ht="57" customHeight="1">
      <c r="A15" s="64">
        <v>4</v>
      </c>
      <c r="B15" s="108">
        <v>11</v>
      </c>
      <c r="C15" s="55" t="s">
        <v>393</v>
      </c>
      <c r="D15" s="304">
        <v>1965</v>
      </c>
      <c r="E15" s="558" t="s">
        <v>82</v>
      </c>
      <c r="F15" s="125"/>
      <c r="G15" s="344" t="s">
        <v>394</v>
      </c>
      <c r="H15" s="396"/>
      <c r="I15" s="86" t="s">
        <v>305</v>
      </c>
      <c r="J15" s="86" t="s">
        <v>362</v>
      </c>
      <c r="K15" s="33">
        <v>0</v>
      </c>
      <c r="L15" s="98">
        <v>69.03</v>
      </c>
      <c r="M15" s="44">
        <f t="shared" si="0"/>
        <v>69.03</v>
      </c>
      <c r="N15" s="157"/>
      <c r="O15" s="25">
        <f t="shared" si="1"/>
        <v>-110.97</v>
      </c>
    </row>
    <row r="16" spans="1:15" s="5" customFormat="1" ht="57" customHeight="1">
      <c r="A16" s="64">
        <v>5</v>
      </c>
      <c r="B16" s="108">
        <v>55</v>
      </c>
      <c r="C16" s="55" t="s">
        <v>367</v>
      </c>
      <c r="D16" s="304">
        <v>1979</v>
      </c>
      <c r="E16" s="558"/>
      <c r="F16" s="125"/>
      <c r="G16" s="344" t="s">
        <v>403</v>
      </c>
      <c r="H16" s="396"/>
      <c r="I16" s="86" t="s">
        <v>355</v>
      </c>
      <c r="J16" s="86" t="s">
        <v>8</v>
      </c>
      <c r="K16" s="33">
        <v>0</v>
      </c>
      <c r="L16" s="98">
        <v>69.1</v>
      </c>
      <c r="M16" s="44">
        <f t="shared" si="0"/>
        <v>69.1</v>
      </c>
      <c r="N16" s="157"/>
      <c r="O16" s="25">
        <f t="shared" si="1"/>
        <v>-110.9</v>
      </c>
    </row>
    <row r="17" spans="1:15" s="5" customFormat="1" ht="57" customHeight="1">
      <c r="A17" s="64">
        <v>6</v>
      </c>
      <c r="B17" s="108">
        <v>75</v>
      </c>
      <c r="C17" s="55" t="s">
        <v>369</v>
      </c>
      <c r="D17" s="304">
        <v>1992</v>
      </c>
      <c r="E17" s="558" t="s">
        <v>81</v>
      </c>
      <c r="F17" s="125"/>
      <c r="G17" s="344" t="s">
        <v>370</v>
      </c>
      <c r="H17" s="396"/>
      <c r="I17" s="86" t="s">
        <v>337</v>
      </c>
      <c r="J17" s="86" t="s">
        <v>101</v>
      </c>
      <c r="K17" s="33">
        <v>0</v>
      </c>
      <c r="L17" s="98">
        <v>69.37</v>
      </c>
      <c r="M17" s="44">
        <f t="shared" si="0"/>
        <v>69.37</v>
      </c>
      <c r="N17" s="157"/>
      <c r="O17" s="25">
        <f t="shared" si="1"/>
        <v>-110.63</v>
      </c>
    </row>
    <row r="18" spans="1:15" s="5" customFormat="1" ht="57" customHeight="1">
      <c r="A18" s="64">
        <v>7</v>
      </c>
      <c r="B18" s="108">
        <v>79</v>
      </c>
      <c r="C18" s="55" t="s">
        <v>333</v>
      </c>
      <c r="D18" s="304">
        <v>1971</v>
      </c>
      <c r="E18" s="558" t="s">
        <v>86</v>
      </c>
      <c r="F18" s="125"/>
      <c r="G18" s="344" t="s">
        <v>405</v>
      </c>
      <c r="H18" s="396"/>
      <c r="I18" s="86" t="s">
        <v>335</v>
      </c>
      <c r="J18" s="86" t="s">
        <v>336</v>
      </c>
      <c r="K18" s="33">
        <v>0</v>
      </c>
      <c r="L18" s="98">
        <v>69.59</v>
      </c>
      <c r="M18" s="44">
        <f t="shared" si="0"/>
        <v>69.59</v>
      </c>
      <c r="N18" s="157"/>
      <c r="O18" s="25">
        <f t="shared" si="1"/>
        <v>-110.41</v>
      </c>
    </row>
    <row r="19" spans="1:15" s="5" customFormat="1" ht="57" customHeight="1">
      <c r="A19" s="64">
        <v>8</v>
      </c>
      <c r="B19" s="108">
        <v>88</v>
      </c>
      <c r="C19" s="55" t="s">
        <v>91</v>
      </c>
      <c r="D19" s="304">
        <v>1987</v>
      </c>
      <c r="E19" s="558" t="s">
        <v>86</v>
      </c>
      <c r="F19" s="125"/>
      <c r="G19" s="344" t="s">
        <v>409</v>
      </c>
      <c r="H19" s="396"/>
      <c r="I19" s="86" t="s">
        <v>152</v>
      </c>
      <c r="J19" s="86" t="s">
        <v>153</v>
      </c>
      <c r="K19" s="33">
        <v>0</v>
      </c>
      <c r="L19" s="98">
        <v>73.51</v>
      </c>
      <c r="M19" s="44">
        <f t="shared" si="0"/>
        <v>73.51</v>
      </c>
      <c r="N19" s="157"/>
      <c r="O19" s="25">
        <f t="shared" si="1"/>
        <v>-106.49</v>
      </c>
    </row>
    <row r="20" spans="1:15" s="5" customFormat="1" ht="57" customHeight="1">
      <c r="A20" s="64">
        <v>9</v>
      </c>
      <c r="B20" s="108">
        <v>51</v>
      </c>
      <c r="C20" s="55" t="s">
        <v>353</v>
      </c>
      <c r="D20" s="304">
        <v>1979</v>
      </c>
      <c r="E20" s="558"/>
      <c r="F20" s="125"/>
      <c r="G20" s="344" t="s">
        <v>402</v>
      </c>
      <c r="H20" s="396"/>
      <c r="I20" s="86" t="s">
        <v>355</v>
      </c>
      <c r="J20" s="86" t="s">
        <v>8</v>
      </c>
      <c r="K20" s="33">
        <v>4</v>
      </c>
      <c r="L20" s="34">
        <v>70.37</v>
      </c>
      <c r="M20" s="44">
        <f t="shared" si="0"/>
        <v>74.37</v>
      </c>
      <c r="N20" s="158"/>
      <c r="O20" s="25">
        <f t="shared" si="1"/>
        <v>-109.63</v>
      </c>
    </row>
    <row r="21" spans="1:15" s="5" customFormat="1" ht="57" customHeight="1">
      <c r="A21" s="64">
        <v>10</v>
      </c>
      <c r="B21" s="108">
        <v>70</v>
      </c>
      <c r="C21" s="55" t="s">
        <v>90</v>
      </c>
      <c r="D21" s="304">
        <v>1989</v>
      </c>
      <c r="E21" s="558" t="s">
        <v>82</v>
      </c>
      <c r="F21" s="125"/>
      <c r="G21" s="344" t="s">
        <v>155</v>
      </c>
      <c r="H21" s="396" t="s">
        <v>156</v>
      </c>
      <c r="I21" s="86" t="s">
        <v>89</v>
      </c>
      <c r="J21" s="86" t="s">
        <v>154</v>
      </c>
      <c r="K21" s="33">
        <v>8</v>
      </c>
      <c r="L21" s="34">
        <v>68.4</v>
      </c>
      <c r="M21" s="44">
        <f t="shared" si="0"/>
        <v>76.4</v>
      </c>
      <c r="N21" s="158"/>
      <c r="O21" s="25">
        <f t="shared" si="1"/>
        <v>-111.6</v>
      </c>
    </row>
    <row r="22" spans="1:15" s="5" customFormat="1" ht="57" customHeight="1">
      <c r="A22" s="64">
        <v>11</v>
      </c>
      <c r="B22" s="108">
        <v>52</v>
      </c>
      <c r="C22" s="55" t="s">
        <v>353</v>
      </c>
      <c r="D22" s="304">
        <v>1979</v>
      </c>
      <c r="E22" s="558"/>
      <c r="F22" s="125"/>
      <c r="G22" s="344" t="s">
        <v>412</v>
      </c>
      <c r="H22" s="396"/>
      <c r="I22" s="86" t="s">
        <v>355</v>
      </c>
      <c r="J22" s="86" t="s">
        <v>8</v>
      </c>
      <c r="K22" s="33">
        <v>0</v>
      </c>
      <c r="L22" s="34">
        <v>80.85</v>
      </c>
      <c r="M22" s="44">
        <f t="shared" si="0"/>
        <v>80.85</v>
      </c>
      <c r="N22" s="158"/>
      <c r="O22" s="25">
        <f t="shared" si="1"/>
        <v>-99.15</v>
      </c>
    </row>
    <row r="23" spans="1:15" s="5" customFormat="1" ht="57" customHeight="1">
      <c r="A23" s="64">
        <v>12</v>
      </c>
      <c r="B23" s="108">
        <v>80</v>
      </c>
      <c r="C23" s="55" t="s">
        <v>333</v>
      </c>
      <c r="D23" s="304">
        <v>1971</v>
      </c>
      <c r="E23" s="558" t="s">
        <v>86</v>
      </c>
      <c r="F23" s="125"/>
      <c r="G23" s="344" t="s">
        <v>406</v>
      </c>
      <c r="H23" s="396"/>
      <c r="I23" s="86" t="s">
        <v>335</v>
      </c>
      <c r="J23" s="323" t="s">
        <v>336</v>
      </c>
      <c r="K23" s="33">
        <v>0</v>
      </c>
      <c r="L23" s="34">
        <v>84.71</v>
      </c>
      <c r="M23" s="44">
        <f t="shared" si="0"/>
        <v>84.71</v>
      </c>
      <c r="N23" s="158"/>
      <c r="O23" s="25">
        <f t="shared" si="1"/>
        <v>-95.29</v>
      </c>
    </row>
    <row r="24" spans="1:15" s="5" customFormat="1" ht="57" customHeight="1">
      <c r="A24" s="64">
        <v>13</v>
      </c>
      <c r="B24" s="108">
        <v>10</v>
      </c>
      <c r="C24" s="55" t="s">
        <v>393</v>
      </c>
      <c r="D24" s="304">
        <v>1965</v>
      </c>
      <c r="E24" s="558" t="s">
        <v>82</v>
      </c>
      <c r="F24" s="125"/>
      <c r="G24" s="344" t="s">
        <v>411</v>
      </c>
      <c r="H24" s="396"/>
      <c r="I24" s="86" t="s">
        <v>305</v>
      </c>
      <c r="J24" s="86" t="s">
        <v>362</v>
      </c>
      <c r="K24" s="33">
        <v>4</v>
      </c>
      <c r="L24" s="34">
        <v>81.15</v>
      </c>
      <c r="M24" s="44">
        <f t="shared" si="0"/>
        <v>85.15</v>
      </c>
      <c r="N24" s="158"/>
      <c r="O24" s="25">
        <f t="shared" si="1"/>
        <v>-98.85</v>
      </c>
    </row>
    <row r="25" spans="1:15" s="5" customFormat="1" ht="57" customHeight="1">
      <c r="A25" s="64">
        <v>14</v>
      </c>
      <c r="B25" s="108">
        <v>20</v>
      </c>
      <c r="C25" s="55" t="s">
        <v>376</v>
      </c>
      <c r="D25" s="304"/>
      <c r="E25" s="558"/>
      <c r="F25" s="125"/>
      <c r="G25" s="344" t="s">
        <v>395</v>
      </c>
      <c r="H25" s="396"/>
      <c r="I25" s="86" t="s">
        <v>305</v>
      </c>
      <c r="J25" s="86" t="s">
        <v>8</v>
      </c>
      <c r="K25" s="33">
        <v>0</v>
      </c>
      <c r="L25" s="34">
        <v>90.92</v>
      </c>
      <c r="M25" s="44">
        <f t="shared" si="0"/>
        <v>90.92</v>
      </c>
      <c r="N25" s="158"/>
      <c r="O25" s="25">
        <f t="shared" si="1"/>
        <v>-89.08</v>
      </c>
    </row>
    <row r="26" spans="1:15" s="5" customFormat="1" ht="57" customHeight="1">
      <c r="A26" s="64">
        <v>15</v>
      </c>
      <c r="B26" s="108">
        <v>49</v>
      </c>
      <c r="C26" s="55" t="s">
        <v>398</v>
      </c>
      <c r="D26" s="304">
        <v>1974</v>
      </c>
      <c r="E26" s="558" t="s">
        <v>82</v>
      </c>
      <c r="F26" s="125"/>
      <c r="G26" s="344" t="s">
        <v>408</v>
      </c>
      <c r="H26" s="396" t="s">
        <v>399</v>
      </c>
      <c r="I26" s="86" t="s">
        <v>400</v>
      </c>
      <c r="J26" s="86" t="s">
        <v>401</v>
      </c>
      <c r="K26" s="33">
        <v>0</v>
      </c>
      <c r="L26" s="34">
        <v>91.47</v>
      </c>
      <c r="M26" s="44">
        <f t="shared" si="0"/>
        <v>91.47</v>
      </c>
      <c r="N26" s="158"/>
      <c r="O26" s="25">
        <f t="shared" si="1"/>
        <v>-88.53</v>
      </c>
    </row>
    <row r="27" spans="1:15" s="5" customFormat="1" ht="57" customHeight="1">
      <c r="A27" s="64">
        <v>16</v>
      </c>
      <c r="B27" s="108">
        <v>76</v>
      </c>
      <c r="C27" s="55" t="s">
        <v>101</v>
      </c>
      <c r="D27" s="304">
        <v>1974</v>
      </c>
      <c r="E27" s="558" t="s">
        <v>86</v>
      </c>
      <c r="F27" s="125"/>
      <c r="G27" s="344" t="s">
        <v>106</v>
      </c>
      <c r="H27" s="396" t="s">
        <v>107</v>
      </c>
      <c r="I27" s="86" t="s">
        <v>79</v>
      </c>
      <c r="J27" s="86" t="s">
        <v>8</v>
      </c>
      <c r="K27" s="33">
        <v>4</v>
      </c>
      <c r="L27" s="34">
        <v>95.1</v>
      </c>
      <c r="M27" s="44">
        <f t="shared" si="0"/>
        <v>99.1</v>
      </c>
      <c r="N27" s="158"/>
      <c r="O27" s="25">
        <f t="shared" si="1"/>
        <v>-84.9</v>
      </c>
    </row>
    <row r="28" spans="1:15" s="5" customFormat="1" ht="57" customHeight="1">
      <c r="A28" s="64">
        <v>17</v>
      </c>
      <c r="B28" s="421">
        <v>21</v>
      </c>
      <c r="C28" s="101" t="s">
        <v>328</v>
      </c>
      <c r="D28" s="333">
        <v>1992</v>
      </c>
      <c r="E28" s="560" t="s">
        <v>82</v>
      </c>
      <c r="F28" s="431"/>
      <c r="G28" s="392" t="s">
        <v>396</v>
      </c>
      <c r="H28" s="397"/>
      <c r="I28" s="107" t="s">
        <v>330</v>
      </c>
      <c r="J28" s="107" t="s">
        <v>8</v>
      </c>
      <c r="K28" s="95">
        <v>4</v>
      </c>
      <c r="L28" s="98">
        <v>97.17</v>
      </c>
      <c r="M28" s="43">
        <f t="shared" si="0"/>
        <v>101.17</v>
      </c>
      <c r="N28" s="158"/>
      <c r="O28" s="25">
        <f t="shared" si="1"/>
        <v>-82.83</v>
      </c>
    </row>
    <row r="29" spans="1:15" s="5" customFormat="1" ht="57" customHeight="1">
      <c r="A29" s="420">
        <v>18</v>
      </c>
      <c r="B29" s="421">
        <v>33</v>
      </c>
      <c r="C29" s="101" t="s">
        <v>260</v>
      </c>
      <c r="D29" s="333">
        <v>1984</v>
      </c>
      <c r="E29" s="560" t="s">
        <v>82</v>
      </c>
      <c r="F29" s="431"/>
      <c r="G29" s="434" t="s">
        <v>397</v>
      </c>
      <c r="H29" s="397"/>
      <c r="I29" s="107" t="s">
        <v>340</v>
      </c>
      <c r="J29" s="107" t="s">
        <v>255</v>
      </c>
      <c r="K29" s="95">
        <v>0</v>
      </c>
      <c r="L29" s="98">
        <v>103.12</v>
      </c>
      <c r="M29" s="43">
        <f t="shared" si="0"/>
        <v>103.12</v>
      </c>
      <c r="N29" s="158"/>
      <c r="O29" s="25">
        <f t="shared" si="1"/>
        <v>-76.88</v>
      </c>
    </row>
    <row r="30" spans="1:15" s="5" customFormat="1" ht="57" customHeight="1" thickBot="1">
      <c r="A30" s="69"/>
      <c r="B30" s="109">
        <v>83</v>
      </c>
      <c r="C30" s="56" t="s">
        <v>272</v>
      </c>
      <c r="D30" s="305">
        <v>1958</v>
      </c>
      <c r="E30" s="559" t="s">
        <v>86</v>
      </c>
      <c r="F30" s="425"/>
      <c r="G30" s="345" t="s">
        <v>410</v>
      </c>
      <c r="H30" s="398"/>
      <c r="I30" s="87" t="s">
        <v>152</v>
      </c>
      <c r="J30" s="87" t="s">
        <v>97</v>
      </c>
      <c r="K30" s="796" t="s">
        <v>95</v>
      </c>
      <c r="L30" s="797"/>
      <c r="M30" s="797"/>
      <c r="N30" s="798"/>
      <c r="O30" s="25">
        <f t="shared" si="1"/>
        <v>-180</v>
      </c>
    </row>
    <row r="31" spans="1:12" s="4" customFormat="1" ht="6.75" customHeight="1">
      <c r="A31" s="7"/>
      <c r="B31" s="8"/>
      <c r="C31" s="9"/>
      <c r="D31" s="10"/>
      <c r="E31" s="10"/>
      <c r="F31" s="10"/>
      <c r="G31" s="9"/>
      <c r="H31" s="11"/>
      <c r="I31" s="11"/>
      <c r="J31" s="12"/>
      <c r="K31" s="13"/>
      <c r="L31" s="13"/>
    </row>
    <row r="32" spans="1:12" s="3" customFormat="1" ht="23.25" customHeight="1">
      <c r="A32" s="14"/>
      <c r="B32" s="14"/>
      <c r="C32" s="6"/>
      <c r="E32" s="22"/>
      <c r="F32" s="22"/>
      <c r="G32" s="393" t="s">
        <v>15</v>
      </c>
      <c r="H32" s="16"/>
      <c r="I32" s="20"/>
      <c r="J32" s="18" t="s">
        <v>294</v>
      </c>
      <c r="L32" s="14"/>
    </row>
    <row r="33" spans="1:12" s="3" customFormat="1" ht="9.75" customHeight="1">
      <c r="A33" s="14"/>
      <c r="B33" s="14"/>
      <c r="C33" s="6"/>
      <c r="E33" s="16"/>
      <c r="F33" s="16"/>
      <c r="G33" s="394"/>
      <c r="H33" s="16"/>
      <c r="I33" s="20"/>
      <c r="J33" s="21"/>
      <c r="L33" s="14"/>
    </row>
    <row r="34" spans="1:12" s="3" customFormat="1" ht="30" customHeight="1">
      <c r="A34" s="14"/>
      <c r="B34" s="14"/>
      <c r="C34" s="6"/>
      <c r="E34" s="22"/>
      <c r="F34" s="22"/>
      <c r="G34" s="393" t="s">
        <v>2</v>
      </c>
      <c r="H34" s="16"/>
      <c r="I34" s="20"/>
      <c r="J34" s="18" t="s">
        <v>20</v>
      </c>
      <c r="L34" s="14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</sheetData>
  <sheetProtection/>
  <mergeCells count="28">
    <mergeCell ref="A1:N1"/>
    <mergeCell ref="A2:N2"/>
    <mergeCell ref="A3:N3"/>
    <mergeCell ref="A4:N4"/>
    <mergeCell ref="A5:N5"/>
    <mergeCell ref="A6:B6"/>
    <mergeCell ref="D6:G6"/>
    <mergeCell ref="H6:I6"/>
    <mergeCell ref="J6:N6"/>
    <mergeCell ref="A7:B7"/>
    <mergeCell ref="D7:G7"/>
    <mergeCell ref="H7:I7"/>
    <mergeCell ref="J7:N7"/>
    <mergeCell ref="A8:A10"/>
    <mergeCell ref="B8:B10"/>
    <mergeCell ref="C8:C10"/>
    <mergeCell ref="D8:D10"/>
    <mergeCell ref="E8:E10"/>
    <mergeCell ref="F8:F10"/>
    <mergeCell ref="K30:N30"/>
    <mergeCell ref="N8:N10"/>
    <mergeCell ref="K9:L9"/>
    <mergeCell ref="G8:G10"/>
    <mergeCell ref="H8:H10"/>
    <mergeCell ref="I8:I10"/>
    <mergeCell ref="J8:J10"/>
    <mergeCell ref="K8:L8"/>
    <mergeCell ref="M8:M10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5"/>
  <sheetViews>
    <sheetView view="pageBreakPreview" zoomScale="62" zoomScaleSheetLayoutView="62" workbookViewId="0" topLeftCell="A106">
      <selection activeCell="C114" sqref="C114"/>
    </sheetView>
  </sheetViews>
  <sheetFormatPr defaultColWidth="9.140625" defaultRowHeight="12.75"/>
  <cols>
    <col min="1" max="1" width="9.140625" style="1" customWidth="1"/>
    <col min="2" max="2" width="9.8515625" style="19" customWidth="1"/>
    <col min="3" max="3" width="53.421875" style="2" customWidth="1"/>
    <col min="4" max="4" width="14.421875" style="1" customWidth="1"/>
    <col min="5" max="5" width="11.140625" style="1" customWidth="1"/>
    <col min="6" max="6" width="11.00390625" style="1" customWidth="1"/>
    <col min="7" max="7" width="28.140625" style="1" customWidth="1"/>
    <col min="8" max="8" width="36.421875" style="1" customWidth="1"/>
    <col min="9" max="9" width="29.28125" style="1" customWidth="1"/>
    <col min="10" max="10" width="24.00390625" style="23" customWidth="1"/>
    <col min="11" max="16384" width="9.140625" style="1" customWidth="1"/>
  </cols>
  <sheetData>
    <row r="1" spans="1:10" s="3" customFormat="1" ht="42" customHeight="1">
      <c r="A1" s="672" t="s">
        <v>108</v>
      </c>
      <c r="B1" s="672"/>
      <c r="C1" s="672"/>
      <c r="D1" s="672"/>
      <c r="E1" s="672"/>
      <c r="F1" s="672"/>
      <c r="G1" s="672"/>
      <c r="H1" s="672"/>
      <c r="I1" s="672"/>
      <c r="J1" s="672"/>
    </row>
    <row r="2" spans="1:10" s="3" customFormat="1" ht="24.75" customHeight="1">
      <c r="A2" s="673" t="s">
        <v>292</v>
      </c>
      <c r="B2" s="674"/>
      <c r="C2" s="674"/>
      <c r="D2" s="674"/>
      <c r="E2" s="674"/>
      <c r="F2" s="674"/>
      <c r="G2" s="674"/>
      <c r="H2" s="674"/>
      <c r="I2" s="674"/>
      <c r="J2" s="674"/>
    </row>
    <row r="3" spans="1:10" s="3" customFormat="1" ht="27" customHeight="1">
      <c r="A3" s="675" t="s">
        <v>9</v>
      </c>
      <c r="B3" s="675"/>
      <c r="C3" s="675"/>
      <c r="D3" s="675"/>
      <c r="E3" s="675"/>
      <c r="F3" s="675"/>
      <c r="G3" s="675"/>
      <c r="H3" s="675"/>
      <c r="I3" s="675"/>
      <c r="J3" s="675"/>
    </row>
    <row r="4" spans="1:10" s="3" customFormat="1" ht="27" customHeight="1">
      <c r="A4" s="676">
        <v>42210</v>
      </c>
      <c r="B4" s="675"/>
      <c r="C4" s="675"/>
      <c r="D4" s="675"/>
      <c r="E4" s="675"/>
      <c r="F4" s="675"/>
      <c r="G4" s="675"/>
      <c r="H4" s="675"/>
      <c r="I4" s="675"/>
      <c r="J4" s="675"/>
    </row>
    <row r="5" spans="1:10" s="3" customFormat="1" ht="27" customHeight="1" thickBot="1">
      <c r="A5" s="677" t="s">
        <v>109</v>
      </c>
      <c r="B5" s="677"/>
      <c r="C5" s="677"/>
      <c r="D5" s="677"/>
      <c r="E5" s="677"/>
      <c r="F5" s="677"/>
      <c r="G5" s="677"/>
      <c r="H5" s="677"/>
      <c r="I5" s="677"/>
      <c r="J5" s="677"/>
    </row>
    <row r="6" spans="1:10" s="4" customFormat="1" ht="19.5" customHeight="1">
      <c r="A6" s="680" t="s">
        <v>0</v>
      </c>
      <c r="B6" s="682" t="s">
        <v>4</v>
      </c>
      <c r="C6" s="664" t="s">
        <v>1</v>
      </c>
      <c r="D6" s="641" t="s">
        <v>6</v>
      </c>
      <c r="E6" s="641" t="s">
        <v>5</v>
      </c>
      <c r="F6" s="641" t="s">
        <v>32</v>
      </c>
      <c r="G6" s="678" t="s">
        <v>3</v>
      </c>
      <c r="H6" s="666" t="s">
        <v>16</v>
      </c>
      <c r="I6" s="656" t="s">
        <v>17</v>
      </c>
      <c r="J6" s="668" t="s">
        <v>18</v>
      </c>
    </row>
    <row r="7" spans="1:10" s="4" customFormat="1" ht="55.5" customHeight="1" thickBot="1">
      <c r="A7" s="681"/>
      <c r="B7" s="683"/>
      <c r="C7" s="665"/>
      <c r="D7" s="642"/>
      <c r="E7" s="642"/>
      <c r="F7" s="642"/>
      <c r="G7" s="679"/>
      <c r="H7" s="667"/>
      <c r="I7" s="657"/>
      <c r="J7" s="669"/>
    </row>
    <row r="8" spans="1:10" s="5" customFormat="1" ht="30" customHeight="1" thickBot="1">
      <c r="A8" s="623" t="s">
        <v>435</v>
      </c>
      <c r="B8" s="624"/>
      <c r="C8" s="624"/>
      <c r="D8" s="624"/>
      <c r="E8" s="624"/>
      <c r="F8" s="624"/>
      <c r="G8" s="624"/>
      <c r="H8" s="613"/>
      <c r="I8" s="639">
        <v>0.3958333333333333</v>
      </c>
      <c r="J8" s="640"/>
    </row>
    <row r="9" spans="1:10" s="5" customFormat="1" ht="29.25" customHeight="1" thickBot="1">
      <c r="A9" s="611" t="s">
        <v>61</v>
      </c>
      <c r="B9" s="612"/>
      <c r="C9" s="612"/>
      <c r="D9" s="612"/>
      <c r="E9" s="612"/>
      <c r="F9" s="612"/>
      <c r="G9" s="612"/>
      <c r="H9" s="613"/>
      <c r="I9" s="621">
        <v>0.4166666666666667</v>
      </c>
      <c r="J9" s="622"/>
    </row>
    <row r="10" spans="1:10" s="5" customFormat="1" ht="28.5" customHeight="1" thickBot="1">
      <c r="A10" s="603" t="s">
        <v>27</v>
      </c>
      <c r="B10" s="670"/>
      <c r="C10" s="45" t="s">
        <v>28</v>
      </c>
      <c r="D10" s="603" t="s">
        <v>29</v>
      </c>
      <c r="E10" s="604"/>
      <c r="F10" s="605"/>
      <c r="G10" s="619" t="s">
        <v>30</v>
      </c>
      <c r="H10" s="620"/>
      <c r="I10" s="650" t="s">
        <v>33</v>
      </c>
      <c r="J10" s="671"/>
    </row>
    <row r="11" spans="1:10" s="5" customFormat="1" ht="43.5" customHeight="1" thickBot="1">
      <c r="A11" s="606" t="s">
        <v>62</v>
      </c>
      <c r="B11" s="655"/>
      <c r="C11" s="46" t="s">
        <v>110</v>
      </c>
      <c r="D11" s="606" t="s">
        <v>159</v>
      </c>
      <c r="E11" s="607"/>
      <c r="F11" s="608"/>
      <c r="G11" s="625" t="s">
        <v>111</v>
      </c>
      <c r="H11" s="620"/>
      <c r="I11" s="661" t="s">
        <v>112</v>
      </c>
      <c r="J11" s="662"/>
    </row>
    <row r="12" spans="1:10" s="5" customFormat="1" ht="44.25" customHeight="1">
      <c r="A12" s="64">
        <v>1</v>
      </c>
      <c r="B12" s="108">
        <v>6</v>
      </c>
      <c r="C12" s="132" t="s">
        <v>250</v>
      </c>
      <c r="D12" s="113">
        <v>1982</v>
      </c>
      <c r="E12" s="67" t="s">
        <v>81</v>
      </c>
      <c r="F12" s="135"/>
      <c r="G12" s="337" t="s">
        <v>437</v>
      </c>
      <c r="H12" s="338"/>
      <c r="I12" s="561" t="s">
        <v>297</v>
      </c>
      <c r="J12" s="68" t="s">
        <v>8</v>
      </c>
    </row>
    <row r="13" spans="1:10" s="5" customFormat="1" ht="44.25" customHeight="1">
      <c r="A13" s="64">
        <v>2</v>
      </c>
      <c r="B13" s="108">
        <v>9</v>
      </c>
      <c r="C13" s="132" t="s">
        <v>309</v>
      </c>
      <c r="D13" s="113">
        <v>1989</v>
      </c>
      <c r="E13" s="67" t="s">
        <v>77</v>
      </c>
      <c r="F13" s="135"/>
      <c r="G13" s="337" t="s">
        <v>298</v>
      </c>
      <c r="H13" s="338" t="s">
        <v>299</v>
      </c>
      <c r="I13" s="561" t="s">
        <v>297</v>
      </c>
      <c r="J13" s="68" t="s">
        <v>248</v>
      </c>
    </row>
    <row r="14" spans="1:10" s="5" customFormat="1" ht="44.25" customHeight="1">
      <c r="A14" s="64">
        <v>3</v>
      </c>
      <c r="B14" s="108">
        <v>59</v>
      </c>
      <c r="C14" s="132" t="s">
        <v>166</v>
      </c>
      <c r="D14" s="113">
        <v>1967</v>
      </c>
      <c r="E14" s="67" t="s">
        <v>82</v>
      </c>
      <c r="F14" s="135"/>
      <c r="G14" s="337" t="s">
        <v>135</v>
      </c>
      <c r="H14" s="338"/>
      <c r="I14" s="297" t="s">
        <v>131</v>
      </c>
      <c r="J14" s="68" t="s">
        <v>8</v>
      </c>
    </row>
    <row r="15" spans="1:10" s="5" customFormat="1" ht="44.25" customHeight="1">
      <c r="A15" s="64">
        <v>4</v>
      </c>
      <c r="B15" s="108">
        <v>65</v>
      </c>
      <c r="C15" s="132" t="s">
        <v>138</v>
      </c>
      <c r="D15" s="113">
        <v>2002</v>
      </c>
      <c r="E15" s="67" t="s">
        <v>80</v>
      </c>
      <c r="F15" s="135"/>
      <c r="G15" s="337" t="s">
        <v>295</v>
      </c>
      <c r="H15" s="338"/>
      <c r="I15" s="297" t="s">
        <v>131</v>
      </c>
      <c r="J15" s="68" t="s">
        <v>132</v>
      </c>
    </row>
    <row r="16" spans="1:10" s="5" customFormat="1" ht="44.25" customHeight="1">
      <c r="A16" s="64">
        <v>5</v>
      </c>
      <c r="B16" s="108">
        <v>64</v>
      </c>
      <c r="C16" s="132" t="s">
        <v>137</v>
      </c>
      <c r="D16" s="113">
        <v>2001</v>
      </c>
      <c r="E16" s="67" t="s">
        <v>80</v>
      </c>
      <c r="F16" s="135"/>
      <c r="G16" s="337" t="s">
        <v>133</v>
      </c>
      <c r="H16" s="338"/>
      <c r="I16" s="297" t="s">
        <v>131</v>
      </c>
      <c r="J16" s="68" t="s">
        <v>132</v>
      </c>
    </row>
    <row r="17" spans="1:10" s="5" customFormat="1" ht="44.25" customHeight="1">
      <c r="A17" s="64">
        <v>6</v>
      </c>
      <c r="B17" s="108">
        <v>60</v>
      </c>
      <c r="C17" s="132" t="s">
        <v>136</v>
      </c>
      <c r="D17" s="113">
        <v>2001</v>
      </c>
      <c r="E17" s="67" t="s">
        <v>77</v>
      </c>
      <c r="F17" s="135"/>
      <c r="G17" s="337" t="s">
        <v>130</v>
      </c>
      <c r="H17" s="338"/>
      <c r="I17" s="297" t="s">
        <v>131</v>
      </c>
      <c r="J17" s="68" t="s">
        <v>132</v>
      </c>
    </row>
    <row r="18" spans="1:10" s="5" customFormat="1" ht="55.5" customHeight="1" thickBot="1">
      <c r="A18" s="64">
        <v>7</v>
      </c>
      <c r="B18" s="108">
        <v>7</v>
      </c>
      <c r="C18" s="132" t="s">
        <v>250</v>
      </c>
      <c r="D18" s="113">
        <v>1982</v>
      </c>
      <c r="E18" s="67" t="s">
        <v>81</v>
      </c>
      <c r="F18" s="135"/>
      <c r="G18" s="337" t="s">
        <v>249</v>
      </c>
      <c r="H18" s="338"/>
      <c r="I18" s="297" t="s">
        <v>297</v>
      </c>
      <c r="J18" s="68" t="s">
        <v>8</v>
      </c>
    </row>
    <row r="19" spans="1:10" s="5" customFormat="1" ht="27" customHeight="1" thickBot="1">
      <c r="A19" s="611" t="s">
        <v>65</v>
      </c>
      <c r="B19" s="612"/>
      <c r="C19" s="612"/>
      <c r="D19" s="612"/>
      <c r="E19" s="612"/>
      <c r="F19" s="612"/>
      <c r="G19" s="612"/>
      <c r="H19" s="613"/>
      <c r="I19" s="621">
        <v>0.44097222222222227</v>
      </c>
      <c r="J19" s="622"/>
    </row>
    <row r="20" spans="1:10" s="5" customFormat="1" ht="28.5" customHeight="1" thickBot="1">
      <c r="A20" s="617" t="s">
        <v>27</v>
      </c>
      <c r="B20" s="633"/>
      <c r="C20" s="60" t="s">
        <v>28</v>
      </c>
      <c r="D20" s="627" t="s">
        <v>29</v>
      </c>
      <c r="E20" s="627"/>
      <c r="F20" s="634"/>
      <c r="G20" s="619" t="s">
        <v>30</v>
      </c>
      <c r="H20" s="620"/>
      <c r="I20" s="626"/>
      <c r="J20" s="628"/>
    </row>
    <row r="21" spans="1:10" s="5" customFormat="1" ht="47.25" customHeight="1" thickBot="1">
      <c r="A21" s="614" t="s">
        <v>63</v>
      </c>
      <c r="B21" s="630"/>
      <c r="C21" s="40" t="s">
        <v>113</v>
      </c>
      <c r="D21" s="607" t="s">
        <v>159</v>
      </c>
      <c r="E21" s="607"/>
      <c r="F21" s="655"/>
      <c r="G21" s="609" t="s">
        <v>115</v>
      </c>
      <c r="H21" s="610"/>
      <c r="I21" s="653" t="s">
        <v>114</v>
      </c>
      <c r="J21" s="654"/>
    </row>
    <row r="22" spans="1:10" s="5" customFormat="1" ht="46.5" customHeight="1">
      <c r="A22" s="64">
        <v>1</v>
      </c>
      <c r="B22" s="108">
        <v>63</v>
      </c>
      <c r="C22" s="132" t="s">
        <v>438</v>
      </c>
      <c r="D22" s="113">
        <v>1999</v>
      </c>
      <c r="E22" s="67" t="s">
        <v>85</v>
      </c>
      <c r="F22" s="135"/>
      <c r="G22" s="135" t="s">
        <v>307</v>
      </c>
      <c r="H22" s="322" t="s">
        <v>308</v>
      </c>
      <c r="I22" s="296" t="s">
        <v>131</v>
      </c>
      <c r="J22" s="455" t="s">
        <v>132</v>
      </c>
    </row>
    <row r="23" spans="1:10" s="5" customFormat="1" ht="46.5" customHeight="1">
      <c r="A23" s="64">
        <v>2</v>
      </c>
      <c r="B23" s="108">
        <v>37</v>
      </c>
      <c r="C23" s="132" t="s">
        <v>217</v>
      </c>
      <c r="D23" s="113"/>
      <c r="E23" s="67" t="s">
        <v>7</v>
      </c>
      <c r="F23" s="135"/>
      <c r="G23" s="135" t="s">
        <v>314</v>
      </c>
      <c r="H23" s="322"/>
      <c r="I23" s="296" t="s">
        <v>306</v>
      </c>
      <c r="J23" s="455" t="s">
        <v>128</v>
      </c>
    </row>
    <row r="24" spans="1:10" s="5" customFormat="1" ht="46.5" customHeight="1" thickBot="1">
      <c r="A24" s="64">
        <v>3</v>
      </c>
      <c r="B24" s="108">
        <v>44</v>
      </c>
      <c r="C24" s="132" t="s">
        <v>126</v>
      </c>
      <c r="D24" s="113">
        <v>2001</v>
      </c>
      <c r="E24" s="67" t="s">
        <v>84</v>
      </c>
      <c r="F24" s="135"/>
      <c r="G24" s="135" t="s">
        <v>127</v>
      </c>
      <c r="H24" s="322"/>
      <c r="I24" s="296" t="s">
        <v>306</v>
      </c>
      <c r="J24" s="455" t="s">
        <v>128</v>
      </c>
    </row>
    <row r="25" spans="1:10" s="5" customFormat="1" ht="30" customHeight="1" thickBot="1">
      <c r="A25" s="623" t="s">
        <v>436</v>
      </c>
      <c r="B25" s="624"/>
      <c r="C25" s="624"/>
      <c r="D25" s="624"/>
      <c r="E25" s="624"/>
      <c r="F25" s="624"/>
      <c r="G25" s="624"/>
      <c r="H25" s="613"/>
      <c r="I25" s="639">
        <v>0.46875</v>
      </c>
      <c r="J25" s="640"/>
    </row>
    <row r="26" spans="1:10" s="5" customFormat="1" ht="33" customHeight="1" thickBot="1">
      <c r="A26" s="611" t="s">
        <v>66</v>
      </c>
      <c r="B26" s="612"/>
      <c r="C26" s="612"/>
      <c r="D26" s="612"/>
      <c r="E26" s="612"/>
      <c r="F26" s="612"/>
      <c r="G26" s="612"/>
      <c r="H26" s="613"/>
      <c r="I26" s="621">
        <v>0.4895833333333333</v>
      </c>
      <c r="J26" s="622"/>
    </row>
    <row r="27" spans="1:10" s="5" customFormat="1" ht="28.5" customHeight="1" thickBot="1">
      <c r="A27" s="617" t="s">
        <v>27</v>
      </c>
      <c r="B27" s="618"/>
      <c r="C27" s="60" t="s">
        <v>28</v>
      </c>
      <c r="D27" s="626" t="s">
        <v>29</v>
      </c>
      <c r="E27" s="627"/>
      <c r="F27" s="634"/>
      <c r="G27" s="619" t="s">
        <v>30</v>
      </c>
      <c r="H27" s="620"/>
      <c r="I27" s="626" t="s">
        <v>33</v>
      </c>
      <c r="J27" s="628"/>
    </row>
    <row r="28" spans="1:10" s="5" customFormat="1" ht="47.25" customHeight="1" thickBot="1">
      <c r="A28" s="614" t="s">
        <v>67</v>
      </c>
      <c r="B28" s="615"/>
      <c r="C28" s="40" t="s">
        <v>182</v>
      </c>
      <c r="D28" s="658" t="s">
        <v>183</v>
      </c>
      <c r="E28" s="659"/>
      <c r="F28" s="660"/>
      <c r="G28" s="609" t="s">
        <v>185</v>
      </c>
      <c r="H28" s="610"/>
      <c r="I28" s="631" t="s">
        <v>184</v>
      </c>
      <c r="J28" s="602"/>
    </row>
    <row r="29" spans="1:10" s="5" customFormat="1" ht="55.5" customHeight="1">
      <c r="A29" s="64">
        <v>1</v>
      </c>
      <c r="B29" s="108">
        <v>32</v>
      </c>
      <c r="C29" s="132" t="s">
        <v>260</v>
      </c>
      <c r="D29" s="113">
        <v>1984</v>
      </c>
      <c r="E29" s="67" t="s">
        <v>82</v>
      </c>
      <c r="F29" s="135"/>
      <c r="G29" s="337" t="s">
        <v>270</v>
      </c>
      <c r="H29" s="338"/>
      <c r="I29" s="297" t="s">
        <v>340</v>
      </c>
      <c r="J29" s="68" t="s">
        <v>255</v>
      </c>
    </row>
    <row r="30" spans="1:10" s="5" customFormat="1" ht="55.5" customHeight="1">
      <c r="A30" s="64">
        <v>2</v>
      </c>
      <c r="B30" s="108">
        <v>73</v>
      </c>
      <c r="C30" s="132" t="s">
        <v>439</v>
      </c>
      <c r="D30" s="113">
        <v>1962</v>
      </c>
      <c r="E30" s="67" t="s">
        <v>7</v>
      </c>
      <c r="F30" s="135"/>
      <c r="G30" s="337" t="s">
        <v>88</v>
      </c>
      <c r="H30" s="338"/>
      <c r="I30" s="297" t="s">
        <v>337</v>
      </c>
      <c r="J30" s="68" t="s">
        <v>101</v>
      </c>
    </row>
    <row r="31" spans="1:10" s="5" customFormat="1" ht="55.5" customHeight="1">
      <c r="A31" s="64">
        <v>3</v>
      </c>
      <c r="B31" s="108">
        <v>100</v>
      </c>
      <c r="C31" s="132" t="s">
        <v>447</v>
      </c>
      <c r="D31" s="113"/>
      <c r="E31" s="67" t="s">
        <v>7</v>
      </c>
      <c r="F31" s="135"/>
      <c r="G31" s="337" t="s">
        <v>295</v>
      </c>
      <c r="H31" s="338"/>
      <c r="I31" s="297" t="s">
        <v>78</v>
      </c>
      <c r="J31" s="68" t="s">
        <v>8</v>
      </c>
    </row>
    <row r="32" spans="1:10" s="5" customFormat="1" ht="55.5" customHeight="1">
      <c r="A32" s="64">
        <v>4</v>
      </c>
      <c r="B32" s="108">
        <v>40</v>
      </c>
      <c r="C32" s="132" t="s">
        <v>128</v>
      </c>
      <c r="D32" s="113">
        <v>1986</v>
      </c>
      <c r="E32" s="67" t="s">
        <v>81</v>
      </c>
      <c r="F32" s="135"/>
      <c r="G32" s="337" t="s">
        <v>332</v>
      </c>
      <c r="H32" s="338"/>
      <c r="I32" s="297" t="s">
        <v>306</v>
      </c>
      <c r="J32" s="68" t="s">
        <v>8</v>
      </c>
    </row>
    <row r="33" spans="1:10" s="5" customFormat="1" ht="55.5" customHeight="1">
      <c r="A33" s="64">
        <v>5</v>
      </c>
      <c r="B33" s="108">
        <v>25</v>
      </c>
      <c r="C33" s="132" t="s">
        <v>328</v>
      </c>
      <c r="D33" s="113">
        <v>1992</v>
      </c>
      <c r="E33" s="67" t="s">
        <v>82</v>
      </c>
      <c r="F33" s="135"/>
      <c r="G33" s="337" t="s">
        <v>329</v>
      </c>
      <c r="H33" s="338"/>
      <c r="I33" s="297" t="s">
        <v>330</v>
      </c>
      <c r="J33" s="68" t="s">
        <v>8</v>
      </c>
    </row>
    <row r="34" spans="1:10" s="5" customFormat="1" ht="55.5" customHeight="1">
      <c r="A34" s="64">
        <v>6</v>
      </c>
      <c r="B34" s="108">
        <v>29</v>
      </c>
      <c r="C34" s="132" t="s">
        <v>300</v>
      </c>
      <c r="D34" s="113">
        <v>1980</v>
      </c>
      <c r="E34" s="67" t="s">
        <v>81</v>
      </c>
      <c r="F34" s="135"/>
      <c r="G34" s="337" t="s">
        <v>301</v>
      </c>
      <c r="H34" s="338"/>
      <c r="I34" s="297" t="s">
        <v>302</v>
      </c>
      <c r="J34" s="68" t="s">
        <v>303</v>
      </c>
    </row>
    <row r="35" spans="1:10" s="5" customFormat="1" ht="55.5" customHeight="1">
      <c r="A35" s="64">
        <v>7</v>
      </c>
      <c r="B35" s="108">
        <v>30</v>
      </c>
      <c r="C35" s="132" t="s">
        <v>303</v>
      </c>
      <c r="D35" s="113">
        <v>1979</v>
      </c>
      <c r="E35" s="67" t="s">
        <v>81</v>
      </c>
      <c r="F35" s="135"/>
      <c r="G35" s="337" t="s">
        <v>304</v>
      </c>
      <c r="H35" s="338"/>
      <c r="I35" s="297" t="s">
        <v>302</v>
      </c>
      <c r="J35" s="68" t="s">
        <v>300</v>
      </c>
    </row>
    <row r="36" spans="1:10" s="5" customFormat="1" ht="55.5" customHeight="1">
      <c r="A36" s="64">
        <v>8</v>
      </c>
      <c r="B36" s="108">
        <v>77</v>
      </c>
      <c r="C36" s="132" t="s">
        <v>333</v>
      </c>
      <c r="D36" s="113">
        <v>1971</v>
      </c>
      <c r="E36" s="67" t="s">
        <v>86</v>
      </c>
      <c r="F36" s="135"/>
      <c r="G36" s="337" t="s">
        <v>334</v>
      </c>
      <c r="H36" s="338"/>
      <c r="I36" s="297" t="s">
        <v>335</v>
      </c>
      <c r="J36" s="161" t="s">
        <v>336</v>
      </c>
    </row>
    <row r="37" spans="1:10" s="5" customFormat="1" ht="55.5" customHeight="1">
      <c r="A37" s="64">
        <v>9</v>
      </c>
      <c r="B37" s="108">
        <v>45</v>
      </c>
      <c r="C37" s="132" t="s">
        <v>126</v>
      </c>
      <c r="D37" s="113">
        <v>2001</v>
      </c>
      <c r="E37" s="67" t="s">
        <v>84</v>
      </c>
      <c r="F37" s="135"/>
      <c r="G37" s="337" t="s">
        <v>441</v>
      </c>
      <c r="H37" s="338"/>
      <c r="I37" s="297" t="s">
        <v>306</v>
      </c>
      <c r="J37" s="68" t="s">
        <v>128</v>
      </c>
    </row>
    <row r="38" spans="1:10" s="5" customFormat="1" ht="55.5" customHeight="1">
      <c r="A38" s="64">
        <v>10</v>
      </c>
      <c r="B38" s="108">
        <v>7</v>
      </c>
      <c r="C38" s="132" t="s">
        <v>275</v>
      </c>
      <c r="D38" s="113">
        <v>1982</v>
      </c>
      <c r="E38" s="67" t="s">
        <v>81</v>
      </c>
      <c r="F38" s="135"/>
      <c r="G38" s="337" t="s">
        <v>249</v>
      </c>
      <c r="H38" s="338"/>
      <c r="I38" s="297" t="s">
        <v>297</v>
      </c>
      <c r="J38" s="68" t="s">
        <v>8</v>
      </c>
    </row>
    <row r="39" spans="1:10" s="5" customFormat="1" ht="55.5" customHeight="1">
      <c r="A39" s="64">
        <v>11</v>
      </c>
      <c r="B39" s="108">
        <v>34</v>
      </c>
      <c r="C39" s="132" t="s">
        <v>260</v>
      </c>
      <c r="D39" s="113">
        <v>1984</v>
      </c>
      <c r="E39" s="67" t="s">
        <v>82</v>
      </c>
      <c r="F39" s="135"/>
      <c r="G39" s="337" t="s">
        <v>256</v>
      </c>
      <c r="H39" s="338"/>
      <c r="I39" s="297" t="s">
        <v>331</v>
      </c>
      <c r="J39" s="68" t="s">
        <v>255</v>
      </c>
    </row>
    <row r="40" spans="1:10" s="5" customFormat="1" ht="55.5" customHeight="1" thickBot="1">
      <c r="A40" s="64">
        <v>12</v>
      </c>
      <c r="B40" s="108">
        <v>72</v>
      </c>
      <c r="C40" s="132" t="s">
        <v>439</v>
      </c>
      <c r="D40" s="113">
        <v>1962</v>
      </c>
      <c r="E40" s="67" t="s">
        <v>7</v>
      </c>
      <c r="F40" s="135"/>
      <c r="G40" s="337" t="s">
        <v>145</v>
      </c>
      <c r="H40" s="338"/>
      <c r="I40" s="297" t="s">
        <v>337</v>
      </c>
      <c r="J40" s="68" t="s">
        <v>101</v>
      </c>
    </row>
    <row r="41" spans="1:10" s="5" customFormat="1" ht="30" customHeight="1" thickBot="1">
      <c r="A41" s="611" t="s">
        <v>69</v>
      </c>
      <c r="B41" s="636"/>
      <c r="C41" s="636"/>
      <c r="D41" s="636"/>
      <c r="E41" s="636"/>
      <c r="F41" s="636"/>
      <c r="G41" s="636"/>
      <c r="H41" s="818"/>
      <c r="I41" s="621">
        <v>0.5277777777777778</v>
      </c>
      <c r="J41" s="648"/>
    </row>
    <row r="42" spans="1:10" s="5" customFormat="1" ht="22.5" customHeight="1" thickBot="1">
      <c r="A42" s="603" t="s">
        <v>27</v>
      </c>
      <c r="B42" s="637"/>
      <c r="C42" s="226" t="s">
        <v>28</v>
      </c>
      <c r="D42" s="649" t="s">
        <v>29</v>
      </c>
      <c r="E42" s="650"/>
      <c r="F42" s="651"/>
      <c r="G42" s="619" t="s">
        <v>30</v>
      </c>
      <c r="H42" s="816"/>
      <c r="I42" s="649" t="s">
        <v>33</v>
      </c>
      <c r="J42" s="651"/>
    </row>
    <row r="43" spans="1:10" s="5" customFormat="1" ht="45" customHeight="1" thickBot="1">
      <c r="A43" s="606" t="s">
        <v>70</v>
      </c>
      <c r="B43" s="616"/>
      <c r="C43" s="40" t="s">
        <v>64</v>
      </c>
      <c r="D43" s="643" t="s">
        <v>31</v>
      </c>
      <c r="E43" s="644"/>
      <c r="F43" s="645"/>
      <c r="G43" s="625" t="s">
        <v>115</v>
      </c>
      <c r="H43" s="817"/>
      <c r="I43" s="646" t="s">
        <v>187</v>
      </c>
      <c r="J43" s="647"/>
    </row>
    <row r="44" spans="1:10" s="5" customFormat="1" ht="36" customHeight="1">
      <c r="A44" s="64">
        <v>1</v>
      </c>
      <c r="B44" s="108">
        <v>37</v>
      </c>
      <c r="C44" s="132" t="s">
        <v>139</v>
      </c>
      <c r="D44" s="113"/>
      <c r="E44" s="67" t="s">
        <v>7</v>
      </c>
      <c r="F44" s="135"/>
      <c r="G44" s="337" t="s">
        <v>314</v>
      </c>
      <c r="H44" s="338"/>
      <c r="I44" s="297" t="s">
        <v>306</v>
      </c>
      <c r="J44" s="68" t="s">
        <v>128</v>
      </c>
    </row>
    <row r="45" spans="1:10" s="5" customFormat="1" ht="36" customHeight="1">
      <c r="A45" s="64">
        <v>2</v>
      </c>
      <c r="B45" s="108">
        <v>44</v>
      </c>
      <c r="C45" s="132" t="s">
        <v>126</v>
      </c>
      <c r="D45" s="113">
        <v>2001</v>
      </c>
      <c r="E45" s="67" t="s">
        <v>84</v>
      </c>
      <c r="F45" s="135"/>
      <c r="G45" s="337" t="s">
        <v>127</v>
      </c>
      <c r="H45" s="338"/>
      <c r="I45" s="297" t="s">
        <v>306</v>
      </c>
      <c r="J45" s="68" t="s">
        <v>128</v>
      </c>
    </row>
    <row r="46" spans="1:10" s="5" customFormat="1" ht="36" customHeight="1">
      <c r="A46" s="64">
        <v>3</v>
      </c>
      <c r="B46" s="108">
        <v>68</v>
      </c>
      <c r="C46" s="132" t="s">
        <v>186</v>
      </c>
      <c r="D46" s="113">
        <v>1989</v>
      </c>
      <c r="E46" s="67"/>
      <c r="F46" s="135"/>
      <c r="G46" s="337" t="s">
        <v>146</v>
      </c>
      <c r="H46" s="338" t="s">
        <v>147</v>
      </c>
      <c r="I46" s="297" t="s">
        <v>89</v>
      </c>
      <c r="J46" s="68" t="s">
        <v>90</v>
      </c>
    </row>
    <row r="47" spans="1:10" s="5" customFormat="1" ht="39.75" customHeight="1">
      <c r="A47" s="64">
        <v>4</v>
      </c>
      <c r="B47" s="108">
        <v>35</v>
      </c>
      <c r="C47" s="132" t="s">
        <v>258</v>
      </c>
      <c r="D47" s="113">
        <v>1995</v>
      </c>
      <c r="E47" s="67" t="s">
        <v>81</v>
      </c>
      <c r="F47" s="135"/>
      <c r="G47" s="337" t="s">
        <v>262</v>
      </c>
      <c r="H47" s="338"/>
      <c r="I47" s="297" t="s">
        <v>254</v>
      </c>
      <c r="J47" s="68" t="s">
        <v>260</v>
      </c>
    </row>
    <row r="48" spans="1:10" s="5" customFormat="1" ht="36" customHeight="1">
      <c r="A48" s="64">
        <v>5</v>
      </c>
      <c r="B48" s="108">
        <v>58</v>
      </c>
      <c r="C48" s="132" t="s">
        <v>134</v>
      </c>
      <c r="D48" s="113">
        <v>1967</v>
      </c>
      <c r="E48" s="67" t="s">
        <v>82</v>
      </c>
      <c r="F48" s="135"/>
      <c r="G48" s="337" t="s">
        <v>177</v>
      </c>
      <c r="H48" s="338"/>
      <c r="I48" s="297" t="s">
        <v>131</v>
      </c>
      <c r="J48" s="68" t="s">
        <v>8</v>
      </c>
    </row>
    <row r="49" spans="1:10" s="5" customFormat="1" ht="36" customHeight="1">
      <c r="A49" s="64">
        <v>6</v>
      </c>
      <c r="B49" s="108">
        <v>78</v>
      </c>
      <c r="C49" s="132" t="s">
        <v>333</v>
      </c>
      <c r="D49" s="113">
        <v>1971</v>
      </c>
      <c r="E49" s="67" t="s">
        <v>86</v>
      </c>
      <c r="F49" s="135"/>
      <c r="G49" s="337" t="s">
        <v>345</v>
      </c>
      <c r="H49" s="338"/>
      <c r="I49" s="297" t="s">
        <v>335</v>
      </c>
      <c r="J49" s="161" t="s">
        <v>336</v>
      </c>
    </row>
    <row r="50" spans="1:10" s="5" customFormat="1" ht="36" customHeight="1">
      <c r="A50" s="64">
        <v>7</v>
      </c>
      <c r="B50" s="108">
        <v>92</v>
      </c>
      <c r="C50" s="132" t="s">
        <v>87</v>
      </c>
      <c r="D50" s="113">
        <v>1986</v>
      </c>
      <c r="E50" s="67" t="s">
        <v>81</v>
      </c>
      <c r="F50" s="135"/>
      <c r="G50" s="337" t="s">
        <v>423</v>
      </c>
      <c r="H50" s="338" t="s">
        <v>424</v>
      </c>
      <c r="I50" s="297" t="s">
        <v>83</v>
      </c>
      <c r="J50" s="68" t="s">
        <v>8</v>
      </c>
    </row>
    <row r="51" spans="1:10" s="5" customFormat="1" ht="36" customHeight="1">
      <c r="A51" s="64">
        <v>8</v>
      </c>
      <c r="B51" s="108">
        <v>31</v>
      </c>
      <c r="C51" s="132" t="s">
        <v>260</v>
      </c>
      <c r="D51" s="113">
        <v>1984</v>
      </c>
      <c r="E51" s="67" t="s">
        <v>82</v>
      </c>
      <c r="F51" s="135"/>
      <c r="G51" s="337" t="s">
        <v>253</v>
      </c>
      <c r="H51" s="338"/>
      <c r="I51" s="297" t="s">
        <v>340</v>
      </c>
      <c r="J51" s="68" t="s">
        <v>255</v>
      </c>
    </row>
    <row r="52" spans="1:10" s="5" customFormat="1" ht="36" customHeight="1">
      <c r="A52" s="64">
        <v>9</v>
      </c>
      <c r="B52" s="108">
        <v>74</v>
      </c>
      <c r="C52" s="132" t="s">
        <v>343</v>
      </c>
      <c r="D52" s="113">
        <v>1999</v>
      </c>
      <c r="E52" s="67" t="s">
        <v>84</v>
      </c>
      <c r="F52" s="135"/>
      <c r="G52" s="337" t="s">
        <v>344</v>
      </c>
      <c r="H52" s="338"/>
      <c r="I52" s="297" t="s">
        <v>337</v>
      </c>
      <c r="J52" s="68" t="s">
        <v>101</v>
      </c>
    </row>
    <row r="53" spans="1:10" s="5" customFormat="1" ht="36" customHeight="1">
      <c r="A53" s="64">
        <v>10</v>
      </c>
      <c r="B53" s="108">
        <v>46</v>
      </c>
      <c r="C53" s="132" t="s">
        <v>129</v>
      </c>
      <c r="D53" s="113"/>
      <c r="E53" s="67" t="s">
        <v>84</v>
      </c>
      <c r="F53" s="135"/>
      <c r="G53" s="337" t="s">
        <v>313</v>
      </c>
      <c r="H53" s="338"/>
      <c r="I53" s="297" t="s">
        <v>306</v>
      </c>
      <c r="J53" s="68" t="s">
        <v>128</v>
      </c>
    </row>
    <row r="54" spans="1:10" s="5" customFormat="1" ht="36" customHeight="1">
      <c r="A54" s="64">
        <v>11</v>
      </c>
      <c r="B54" s="108">
        <v>42</v>
      </c>
      <c r="C54" s="132" t="s">
        <v>150</v>
      </c>
      <c r="D54" s="113"/>
      <c r="E54" s="67" t="s">
        <v>77</v>
      </c>
      <c r="F54" s="135"/>
      <c r="G54" s="337" t="s">
        <v>261</v>
      </c>
      <c r="H54" s="338"/>
      <c r="I54" s="297" t="s">
        <v>306</v>
      </c>
      <c r="J54" s="68" t="s">
        <v>128</v>
      </c>
    </row>
    <row r="55" spans="1:10" s="5" customFormat="1" ht="36" customHeight="1">
      <c r="A55" s="64">
        <v>12</v>
      </c>
      <c r="B55" s="108">
        <v>41</v>
      </c>
      <c r="C55" s="132" t="s">
        <v>365</v>
      </c>
      <c r="D55" s="113"/>
      <c r="E55" s="67" t="s">
        <v>77</v>
      </c>
      <c r="F55" s="135"/>
      <c r="G55" s="337" t="s">
        <v>366</v>
      </c>
      <c r="H55" s="338"/>
      <c r="I55" s="297" t="s">
        <v>306</v>
      </c>
      <c r="J55" s="68" t="s">
        <v>128</v>
      </c>
    </row>
    <row r="56" spans="1:10" s="5" customFormat="1" ht="36" customHeight="1">
      <c r="A56" s="64">
        <v>13</v>
      </c>
      <c r="B56" s="108">
        <v>62</v>
      </c>
      <c r="C56" s="132" t="s">
        <v>143</v>
      </c>
      <c r="D56" s="113">
        <v>1992</v>
      </c>
      <c r="E56" s="67" t="s">
        <v>77</v>
      </c>
      <c r="F56" s="135"/>
      <c r="G56" s="337" t="s">
        <v>144</v>
      </c>
      <c r="H56" s="338"/>
      <c r="I56" s="297" t="s">
        <v>131</v>
      </c>
      <c r="J56" s="68" t="s">
        <v>132</v>
      </c>
    </row>
    <row r="57" spans="1:10" s="5" customFormat="1" ht="36" customHeight="1">
      <c r="A57" s="64">
        <v>14</v>
      </c>
      <c r="B57" s="108">
        <v>61</v>
      </c>
      <c r="C57" s="132" t="s">
        <v>141</v>
      </c>
      <c r="D57" s="113">
        <v>1991</v>
      </c>
      <c r="E57" s="67" t="s">
        <v>77</v>
      </c>
      <c r="F57" s="135"/>
      <c r="G57" s="337" t="s">
        <v>142</v>
      </c>
      <c r="H57" s="338"/>
      <c r="I57" s="297" t="s">
        <v>131</v>
      </c>
      <c r="J57" s="68" t="s">
        <v>132</v>
      </c>
    </row>
    <row r="58" spans="1:10" s="5" customFormat="1" ht="36" customHeight="1">
      <c r="A58" s="64">
        <v>15</v>
      </c>
      <c r="B58" s="108">
        <v>81</v>
      </c>
      <c r="C58" s="132" t="s">
        <v>414</v>
      </c>
      <c r="D58" s="113"/>
      <c r="E58" s="67" t="s">
        <v>7</v>
      </c>
      <c r="F58" s="135"/>
      <c r="G58" s="337" t="s">
        <v>346</v>
      </c>
      <c r="H58" s="338"/>
      <c r="I58" s="297" t="s">
        <v>335</v>
      </c>
      <c r="J58" s="68" t="s">
        <v>347</v>
      </c>
    </row>
    <row r="59" spans="1:10" s="5" customFormat="1" ht="36" customHeight="1">
      <c r="A59" s="64">
        <v>16</v>
      </c>
      <c r="B59" s="108">
        <v>15</v>
      </c>
      <c r="C59" s="132" t="s">
        <v>322</v>
      </c>
      <c r="D59" s="113">
        <v>2001</v>
      </c>
      <c r="E59" s="67" t="s">
        <v>84</v>
      </c>
      <c r="F59" s="135"/>
      <c r="G59" s="337" t="s">
        <v>440</v>
      </c>
      <c r="H59" s="338"/>
      <c r="I59" s="297" t="s">
        <v>324</v>
      </c>
      <c r="J59" s="68" t="s">
        <v>325</v>
      </c>
    </row>
    <row r="60" spans="1:10" s="5" customFormat="1" ht="36" customHeight="1">
      <c r="A60" s="64">
        <v>17</v>
      </c>
      <c r="B60" s="108">
        <v>71</v>
      </c>
      <c r="C60" s="132" t="s">
        <v>342</v>
      </c>
      <c r="D60" s="113"/>
      <c r="E60" s="67" t="s">
        <v>84</v>
      </c>
      <c r="F60" s="135"/>
      <c r="G60" s="337" t="s">
        <v>102</v>
      </c>
      <c r="H60" s="338"/>
      <c r="I60" s="297" t="s">
        <v>83</v>
      </c>
      <c r="J60" s="68" t="s">
        <v>87</v>
      </c>
    </row>
    <row r="61" spans="1:10" s="5" customFormat="1" ht="36" customHeight="1">
      <c r="A61" s="64">
        <v>18</v>
      </c>
      <c r="B61" s="108">
        <v>24</v>
      </c>
      <c r="C61" s="132" t="s">
        <v>442</v>
      </c>
      <c r="D61" s="113">
        <v>1980</v>
      </c>
      <c r="E61" s="67" t="s">
        <v>7</v>
      </c>
      <c r="F61" s="135"/>
      <c r="G61" s="337" t="s">
        <v>339</v>
      </c>
      <c r="H61" s="338"/>
      <c r="I61" s="297" t="s">
        <v>330</v>
      </c>
      <c r="J61" s="68" t="s">
        <v>328</v>
      </c>
    </row>
    <row r="62" spans="1:10" s="5" customFormat="1" ht="36" customHeight="1">
      <c r="A62" s="64">
        <v>19</v>
      </c>
      <c r="B62" s="108">
        <v>38</v>
      </c>
      <c r="C62" s="132" t="s">
        <v>139</v>
      </c>
      <c r="D62" s="113"/>
      <c r="E62" s="67" t="s">
        <v>7</v>
      </c>
      <c r="F62" s="135"/>
      <c r="G62" s="337" t="s">
        <v>102</v>
      </c>
      <c r="H62" s="338"/>
      <c r="I62" s="297" t="s">
        <v>306</v>
      </c>
      <c r="J62" s="68" t="s">
        <v>128</v>
      </c>
    </row>
    <row r="63" spans="1:10" s="5" customFormat="1" ht="36" customHeight="1">
      <c r="A63" s="64">
        <v>20</v>
      </c>
      <c r="B63" s="108">
        <v>45</v>
      </c>
      <c r="C63" s="132" t="s">
        <v>126</v>
      </c>
      <c r="D63" s="113">
        <v>2001</v>
      </c>
      <c r="E63" s="67" t="s">
        <v>84</v>
      </c>
      <c r="F63" s="135"/>
      <c r="G63" s="337" t="s">
        <v>441</v>
      </c>
      <c r="H63" s="338"/>
      <c r="I63" s="297" t="s">
        <v>306</v>
      </c>
      <c r="J63" s="68" t="s">
        <v>128</v>
      </c>
    </row>
    <row r="64" spans="1:10" s="5" customFormat="1" ht="36" customHeight="1" thickBot="1">
      <c r="A64" s="64">
        <v>21</v>
      </c>
      <c r="B64" s="108">
        <v>70</v>
      </c>
      <c r="C64" s="132" t="s">
        <v>186</v>
      </c>
      <c r="D64" s="113">
        <v>1989</v>
      </c>
      <c r="E64" s="67"/>
      <c r="F64" s="135"/>
      <c r="G64" s="337" t="s">
        <v>155</v>
      </c>
      <c r="H64" s="338" t="s">
        <v>156</v>
      </c>
      <c r="I64" s="297" t="s">
        <v>89</v>
      </c>
      <c r="J64" s="68" t="s">
        <v>90</v>
      </c>
    </row>
    <row r="65" spans="1:10" s="5" customFormat="1" ht="41.25" customHeight="1" thickBot="1">
      <c r="A65" s="623" t="s">
        <v>188</v>
      </c>
      <c r="B65" s="624"/>
      <c r="C65" s="624"/>
      <c r="D65" s="624"/>
      <c r="E65" s="624"/>
      <c r="F65" s="624"/>
      <c r="G65" s="624"/>
      <c r="H65" s="613"/>
      <c r="I65" s="639">
        <v>0.6041666666666666</v>
      </c>
      <c r="J65" s="640"/>
    </row>
    <row r="66" spans="1:10" s="5" customFormat="1" ht="41.25" customHeight="1" thickBot="1">
      <c r="A66" s="611" t="s">
        <v>189</v>
      </c>
      <c r="B66" s="612"/>
      <c r="C66" s="612"/>
      <c r="D66" s="612"/>
      <c r="E66" s="612"/>
      <c r="F66" s="612"/>
      <c r="G66" s="612"/>
      <c r="H66" s="638"/>
      <c r="I66" s="621">
        <v>0.625</v>
      </c>
      <c r="J66" s="622"/>
    </row>
    <row r="67" spans="1:10" s="5" customFormat="1" ht="28.5" customHeight="1" thickBot="1">
      <c r="A67" s="617" t="s">
        <v>27</v>
      </c>
      <c r="B67" s="618"/>
      <c r="C67" s="60" t="s">
        <v>28</v>
      </c>
      <c r="D67" s="626" t="s">
        <v>29</v>
      </c>
      <c r="E67" s="627"/>
      <c r="F67" s="634"/>
      <c r="G67" s="619" t="s">
        <v>30</v>
      </c>
      <c r="H67" s="635"/>
      <c r="I67" s="626" t="s">
        <v>33</v>
      </c>
      <c r="J67" s="628"/>
    </row>
    <row r="68" spans="1:10" s="5" customFormat="1" ht="47.25" customHeight="1" thickBot="1">
      <c r="A68" s="614" t="s">
        <v>190</v>
      </c>
      <c r="B68" s="615"/>
      <c r="C68" s="40" t="s">
        <v>68</v>
      </c>
      <c r="D68" s="813" t="s">
        <v>192</v>
      </c>
      <c r="E68" s="814"/>
      <c r="F68" s="815"/>
      <c r="G68" s="609" t="s">
        <v>193</v>
      </c>
      <c r="H68" s="632"/>
      <c r="I68" s="631" t="s">
        <v>119</v>
      </c>
      <c r="J68" s="602"/>
    </row>
    <row r="69" spans="1:10" s="5" customFormat="1" ht="39.75" customHeight="1">
      <c r="A69" s="64">
        <v>1</v>
      </c>
      <c r="B69" s="108">
        <v>90</v>
      </c>
      <c r="C69" s="132" t="s">
        <v>415</v>
      </c>
      <c r="D69" s="113"/>
      <c r="E69" s="67" t="s">
        <v>7</v>
      </c>
      <c r="F69" s="135"/>
      <c r="G69" s="337" t="s">
        <v>461</v>
      </c>
      <c r="H69" s="338"/>
      <c r="I69" s="297" t="s">
        <v>83</v>
      </c>
      <c r="J69" s="68" t="s">
        <v>87</v>
      </c>
    </row>
    <row r="70" spans="1:10" s="5" customFormat="1" ht="39.75" customHeight="1">
      <c r="A70" s="64">
        <v>2</v>
      </c>
      <c r="B70" s="108">
        <v>47</v>
      </c>
      <c r="C70" s="132" t="s">
        <v>273</v>
      </c>
      <c r="D70" s="113">
        <v>1993</v>
      </c>
      <c r="E70" s="67" t="s">
        <v>81</v>
      </c>
      <c r="F70" s="135"/>
      <c r="G70" s="337" t="s">
        <v>263</v>
      </c>
      <c r="H70" s="338"/>
      <c r="I70" s="297" t="s">
        <v>264</v>
      </c>
      <c r="J70" s="68" t="s">
        <v>265</v>
      </c>
    </row>
    <row r="71" spans="1:10" s="5" customFormat="1" ht="39.75" customHeight="1">
      <c r="A71" s="64">
        <v>3</v>
      </c>
      <c r="B71" s="108">
        <v>26</v>
      </c>
      <c r="C71" s="132" t="s">
        <v>328</v>
      </c>
      <c r="D71" s="113">
        <v>1992</v>
      </c>
      <c r="E71" s="67" t="s">
        <v>82</v>
      </c>
      <c r="F71" s="135"/>
      <c r="G71" s="337" t="s">
        <v>378</v>
      </c>
      <c r="H71" s="338"/>
      <c r="I71" s="297" t="s">
        <v>330</v>
      </c>
      <c r="J71" s="68" t="s">
        <v>8</v>
      </c>
    </row>
    <row r="72" spans="1:10" s="5" customFormat="1" ht="39.75" customHeight="1">
      <c r="A72" s="64">
        <v>4</v>
      </c>
      <c r="B72" s="108">
        <v>39</v>
      </c>
      <c r="C72" s="132" t="s">
        <v>128</v>
      </c>
      <c r="D72" s="113"/>
      <c r="E72" s="67" t="s">
        <v>81</v>
      </c>
      <c r="F72" s="135"/>
      <c r="G72" s="337" t="s">
        <v>148</v>
      </c>
      <c r="H72" s="338"/>
      <c r="I72" s="297" t="s">
        <v>306</v>
      </c>
      <c r="J72" s="68" t="s">
        <v>8</v>
      </c>
    </row>
    <row r="73" spans="1:10" s="5" customFormat="1" ht="39.75" customHeight="1">
      <c r="A73" s="64">
        <v>5</v>
      </c>
      <c r="B73" s="108">
        <v>3</v>
      </c>
      <c r="C73" s="132" t="s">
        <v>358</v>
      </c>
      <c r="D73" s="113">
        <v>1989</v>
      </c>
      <c r="E73" s="67" t="s">
        <v>81</v>
      </c>
      <c r="F73" s="135"/>
      <c r="G73" s="337" t="s">
        <v>350</v>
      </c>
      <c r="H73" s="338" t="s">
        <v>351</v>
      </c>
      <c r="I73" s="297" t="s">
        <v>318</v>
      </c>
      <c r="J73" s="68" t="s">
        <v>97</v>
      </c>
    </row>
    <row r="74" spans="1:10" s="5" customFormat="1" ht="39.75" customHeight="1">
      <c r="A74" s="64">
        <v>6</v>
      </c>
      <c r="B74" s="108">
        <v>5</v>
      </c>
      <c r="C74" s="132" t="s">
        <v>267</v>
      </c>
      <c r="D74" s="113">
        <v>1982</v>
      </c>
      <c r="E74" s="67" t="s">
        <v>81</v>
      </c>
      <c r="F74" s="135"/>
      <c r="G74" s="337" t="s">
        <v>360</v>
      </c>
      <c r="H74" s="338"/>
      <c r="I74" s="297" t="s">
        <v>297</v>
      </c>
      <c r="J74" s="68" t="s">
        <v>8</v>
      </c>
    </row>
    <row r="75" spans="1:10" s="5" customFormat="1" ht="39.75" customHeight="1">
      <c r="A75" s="64">
        <v>7</v>
      </c>
      <c r="B75" s="108">
        <v>16</v>
      </c>
      <c r="C75" s="132" t="s">
        <v>326</v>
      </c>
      <c r="D75" s="113">
        <v>1993</v>
      </c>
      <c r="E75" s="67" t="s">
        <v>81</v>
      </c>
      <c r="F75" s="135"/>
      <c r="G75" s="337" t="s">
        <v>257</v>
      </c>
      <c r="H75" s="338"/>
      <c r="I75" s="297" t="s">
        <v>246</v>
      </c>
      <c r="J75" s="68" t="s">
        <v>327</v>
      </c>
    </row>
    <row r="76" spans="1:10" s="5" customFormat="1" ht="39.75" customHeight="1">
      <c r="A76" s="64">
        <v>8</v>
      </c>
      <c r="B76" s="108">
        <v>75</v>
      </c>
      <c r="C76" s="132" t="s">
        <v>369</v>
      </c>
      <c r="D76" s="113">
        <v>1992</v>
      </c>
      <c r="E76" s="67" t="s">
        <v>81</v>
      </c>
      <c r="F76" s="135"/>
      <c r="G76" s="337" t="s">
        <v>370</v>
      </c>
      <c r="H76" s="338"/>
      <c r="I76" s="297" t="s">
        <v>337</v>
      </c>
      <c r="J76" s="68" t="s">
        <v>101</v>
      </c>
    </row>
    <row r="77" spans="1:10" s="5" customFormat="1" ht="39.75" customHeight="1">
      <c r="A77" s="64">
        <v>9</v>
      </c>
      <c r="B77" s="108">
        <v>32</v>
      </c>
      <c r="C77" s="132" t="s">
        <v>260</v>
      </c>
      <c r="D77" s="113">
        <v>1984</v>
      </c>
      <c r="E77" s="67" t="s">
        <v>82</v>
      </c>
      <c r="F77" s="135"/>
      <c r="G77" s="337" t="s">
        <v>270</v>
      </c>
      <c r="H77" s="338"/>
      <c r="I77" s="297" t="s">
        <v>340</v>
      </c>
      <c r="J77" s="68" t="s">
        <v>255</v>
      </c>
    </row>
    <row r="78" spans="1:10" s="5" customFormat="1" ht="39.75" customHeight="1">
      <c r="A78" s="64">
        <v>10</v>
      </c>
      <c r="B78" s="108">
        <v>35</v>
      </c>
      <c r="C78" s="132" t="s">
        <v>258</v>
      </c>
      <c r="D78" s="113">
        <v>1995</v>
      </c>
      <c r="E78" s="67" t="s">
        <v>81</v>
      </c>
      <c r="F78" s="135"/>
      <c r="G78" s="337" t="s">
        <v>262</v>
      </c>
      <c r="H78" s="338"/>
      <c r="I78" s="297" t="s">
        <v>254</v>
      </c>
      <c r="J78" s="68" t="s">
        <v>260</v>
      </c>
    </row>
    <row r="79" spans="1:10" s="5" customFormat="1" ht="39.75" customHeight="1">
      <c r="A79" s="64">
        <v>11</v>
      </c>
      <c r="B79" s="108">
        <v>82</v>
      </c>
      <c r="C79" s="132" t="s">
        <v>371</v>
      </c>
      <c r="D79" s="113">
        <v>1997</v>
      </c>
      <c r="E79" s="67" t="s">
        <v>77</v>
      </c>
      <c r="F79" s="135"/>
      <c r="G79" s="337" t="s">
        <v>372</v>
      </c>
      <c r="H79" s="338"/>
      <c r="I79" s="297" t="s">
        <v>335</v>
      </c>
      <c r="J79" s="68" t="s">
        <v>347</v>
      </c>
    </row>
    <row r="80" spans="1:10" s="5" customFormat="1" ht="39.75" customHeight="1">
      <c r="A80" s="64">
        <v>12</v>
      </c>
      <c r="B80" s="108">
        <v>69</v>
      </c>
      <c r="C80" s="132" t="s">
        <v>186</v>
      </c>
      <c r="D80" s="113">
        <v>1989</v>
      </c>
      <c r="E80" s="67"/>
      <c r="F80" s="135"/>
      <c r="G80" s="337" t="s">
        <v>194</v>
      </c>
      <c r="H80" s="338" t="s">
        <v>195</v>
      </c>
      <c r="I80" s="297" t="s">
        <v>89</v>
      </c>
      <c r="J80" s="68" t="s">
        <v>90</v>
      </c>
    </row>
    <row r="81" spans="1:10" s="5" customFormat="1" ht="39.75" customHeight="1">
      <c r="A81" s="64">
        <v>13</v>
      </c>
      <c r="B81" s="108">
        <v>57</v>
      </c>
      <c r="C81" s="132" t="s">
        <v>268</v>
      </c>
      <c r="D81" s="113">
        <v>1967</v>
      </c>
      <c r="E81" s="67" t="s">
        <v>82</v>
      </c>
      <c r="F81" s="135"/>
      <c r="G81" s="337" t="s">
        <v>149</v>
      </c>
      <c r="H81" s="338"/>
      <c r="I81" s="297" t="s">
        <v>131</v>
      </c>
      <c r="J81" s="68" t="s">
        <v>8</v>
      </c>
    </row>
    <row r="82" spans="1:10" s="5" customFormat="1" ht="39.75" customHeight="1">
      <c r="A82" s="64">
        <v>14</v>
      </c>
      <c r="B82" s="108">
        <v>1</v>
      </c>
      <c r="C82" s="132" t="s">
        <v>443</v>
      </c>
      <c r="D82" s="113">
        <v>1976</v>
      </c>
      <c r="E82" s="67" t="s">
        <v>81</v>
      </c>
      <c r="F82" s="135"/>
      <c r="G82" s="337" t="s">
        <v>348</v>
      </c>
      <c r="H82" s="338" t="s">
        <v>349</v>
      </c>
      <c r="I82" s="297" t="s">
        <v>318</v>
      </c>
      <c r="J82" s="68" t="s">
        <v>97</v>
      </c>
    </row>
    <row r="83" spans="1:10" s="5" customFormat="1" ht="39.75" customHeight="1">
      <c r="A83" s="64">
        <v>15</v>
      </c>
      <c r="B83" s="108">
        <v>8</v>
      </c>
      <c r="C83" s="132" t="s">
        <v>269</v>
      </c>
      <c r="D83" s="113">
        <v>1989</v>
      </c>
      <c r="E83" s="67" t="s">
        <v>77</v>
      </c>
      <c r="F83" s="135"/>
      <c r="G83" s="337" t="s">
        <v>361</v>
      </c>
      <c r="H83" s="338"/>
      <c r="I83" s="297" t="s">
        <v>297</v>
      </c>
      <c r="J83" s="68" t="s">
        <v>248</v>
      </c>
    </row>
    <row r="84" spans="1:10" s="5" customFormat="1" ht="39.75" customHeight="1">
      <c r="A84" s="64">
        <v>16</v>
      </c>
      <c r="B84" s="108">
        <v>17</v>
      </c>
      <c r="C84" s="132" t="s">
        <v>244</v>
      </c>
      <c r="D84" s="113">
        <v>2001</v>
      </c>
      <c r="E84" s="67" t="s">
        <v>84</v>
      </c>
      <c r="F84" s="135"/>
      <c r="G84" s="337" t="s">
        <v>338</v>
      </c>
      <c r="H84" s="338"/>
      <c r="I84" s="297" t="s">
        <v>246</v>
      </c>
      <c r="J84" s="68" t="s">
        <v>247</v>
      </c>
    </row>
    <row r="85" spans="1:10" s="5" customFormat="1" ht="39.75" customHeight="1">
      <c r="A85" s="64">
        <v>17</v>
      </c>
      <c r="B85" s="108">
        <v>43</v>
      </c>
      <c r="C85" s="132" t="s">
        <v>150</v>
      </c>
      <c r="D85" s="113"/>
      <c r="E85" s="67" t="s">
        <v>77</v>
      </c>
      <c r="F85" s="135"/>
      <c r="G85" s="337" t="s">
        <v>287</v>
      </c>
      <c r="H85" s="338"/>
      <c r="I85" s="297" t="s">
        <v>306</v>
      </c>
      <c r="J85" s="68" t="s">
        <v>128</v>
      </c>
    </row>
    <row r="86" spans="1:10" s="5" customFormat="1" ht="39.75" customHeight="1">
      <c r="A86" s="64">
        <v>18</v>
      </c>
      <c r="B86" s="108">
        <v>91</v>
      </c>
      <c r="C86" s="132" t="s">
        <v>416</v>
      </c>
      <c r="D86" s="113"/>
      <c r="E86" s="67" t="s">
        <v>7</v>
      </c>
      <c r="F86" s="135"/>
      <c r="G86" s="337" t="s">
        <v>417</v>
      </c>
      <c r="H86" s="338"/>
      <c r="I86" s="297" t="s">
        <v>83</v>
      </c>
      <c r="J86" s="68" t="s">
        <v>87</v>
      </c>
    </row>
    <row r="87" spans="1:10" s="5" customFormat="1" ht="39.75" customHeight="1">
      <c r="A87" s="64">
        <v>19</v>
      </c>
      <c r="B87" s="108">
        <v>89</v>
      </c>
      <c r="C87" s="132" t="s">
        <v>415</v>
      </c>
      <c r="D87" s="113"/>
      <c r="E87" s="67" t="s">
        <v>7</v>
      </c>
      <c r="F87" s="135"/>
      <c r="G87" s="337" t="s">
        <v>463</v>
      </c>
      <c r="H87" s="338"/>
      <c r="I87" s="297" t="s">
        <v>83</v>
      </c>
      <c r="J87" s="68" t="s">
        <v>87</v>
      </c>
    </row>
    <row r="88" spans="1:10" s="5" customFormat="1" ht="39.75" customHeight="1">
      <c r="A88" s="64">
        <v>20</v>
      </c>
      <c r="B88" s="108">
        <v>48</v>
      </c>
      <c r="C88" s="132" t="s">
        <v>286</v>
      </c>
      <c r="D88" s="113">
        <v>1993</v>
      </c>
      <c r="E88" s="67" t="s">
        <v>81</v>
      </c>
      <c r="F88" s="135"/>
      <c r="G88" s="337" t="s">
        <v>266</v>
      </c>
      <c r="H88" s="338"/>
      <c r="I88" s="297" t="s">
        <v>264</v>
      </c>
      <c r="J88" s="68" t="s">
        <v>265</v>
      </c>
    </row>
    <row r="89" spans="1:10" s="5" customFormat="1" ht="39.75" customHeight="1" thickBot="1">
      <c r="A89" s="64">
        <v>21</v>
      </c>
      <c r="B89" s="108">
        <v>23</v>
      </c>
      <c r="C89" s="132" t="s">
        <v>357</v>
      </c>
      <c r="D89" s="113">
        <v>1992</v>
      </c>
      <c r="E89" s="67" t="s">
        <v>82</v>
      </c>
      <c r="F89" s="135"/>
      <c r="G89" s="281" t="s">
        <v>352</v>
      </c>
      <c r="H89" s="338"/>
      <c r="I89" s="297" t="s">
        <v>330</v>
      </c>
      <c r="J89" s="68" t="s">
        <v>8</v>
      </c>
    </row>
    <row r="90" spans="1:10" s="5" customFormat="1" ht="41.25" customHeight="1" thickBot="1">
      <c r="A90" s="611" t="s">
        <v>72</v>
      </c>
      <c r="B90" s="612"/>
      <c r="C90" s="612"/>
      <c r="D90" s="612"/>
      <c r="E90" s="612"/>
      <c r="F90" s="612"/>
      <c r="G90" s="612"/>
      <c r="H90" s="613"/>
      <c r="I90" s="621">
        <v>0.6736111111111112</v>
      </c>
      <c r="J90" s="622"/>
    </row>
    <row r="91" spans="1:10" s="5" customFormat="1" ht="28.5" customHeight="1" thickBot="1">
      <c r="A91" s="617" t="s">
        <v>27</v>
      </c>
      <c r="B91" s="618"/>
      <c r="C91" s="164" t="s">
        <v>28</v>
      </c>
      <c r="D91" s="626" t="s">
        <v>29</v>
      </c>
      <c r="E91" s="627"/>
      <c r="F91" s="628"/>
      <c r="G91" s="619" t="s">
        <v>30</v>
      </c>
      <c r="H91" s="620"/>
      <c r="I91" s="627" t="s">
        <v>33</v>
      </c>
      <c r="J91" s="628"/>
    </row>
    <row r="92" spans="1:10" s="5" customFormat="1" ht="47.25" customHeight="1" thickBot="1">
      <c r="A92" s="614" t="s">
        <v>73</v>
      </c>
      <c r="B92" s="615"/>
      <c r="C92" s="165" t="s">
        <v>71</v>
      </c>
      <c r="D92" s="606" t="s">
        <v>191</v>
      </c>
      <c r="E92" s="607"/>
      <c r="F92" s="616"/>
      <c r="G92" s="609" t="s">
        <v>125</v>
      </c>
      <c r="H92" s="610"/>
      <c r="I92" s="601" t="s">
        <v>121</v>
      </c>
      <c r="J92" s="602"/>
    </row>
    <row r="93" spans="1:10" s="5" customFormat="1" ht="45.75" customHeight="1">
      <c r="A93" s="64">
        <v>1</v>
      </c>
      <c r="B93" s="108">
        <v>13</v>
      </c>
      <c r="C93" s="132" t="s">
        <v>383</v>
      </c>
      <c r="D93" s="113">
        <v>1981</v>
      </c>
      <c r="E93" s="67" t="s">
        <v>82</v>
      </c>
      <c r="F93" s="135"/>
      <c r="G93" s="337" t="s">
        <v>391</v>
      </c>
      <c r="H93" s="338" t="s">
        <v>373</v>
      </c>
      <c r="I93" s="297" t="s">
        <v>305</v>
      </c>
      <c r="J93" s="68" t="s">
        <v>364</v>
      </c>
    </row>
    <row r="94" spans="1:10" s="5" customFormat="1" ht="45.75" customHeight="1">
      <c r="A94" s="64">
        <v>2</v>
      </c>
      <c r="B94" s="108">
        <v>22</v>
      </c>
      <c r="C94" s="132" t="s">
        <v>386</v>
      </c>
      <c r="D94" s="113">
        <v>1992</v>
      </c>
      <c r="E94" s="67" t="s">
        <v>82</v>
      </c>
      <c r="F94" s="135"/>
      <c r="G94" s="337" t="s">
        <v>377</v>
      </c>
      <c r="H94" s="338"/>
      <c r="I94" s="297" t="s">
        <v>330</v>
      </c>
      <c r="J94" s="68" t="s">
        <v>8</v>
      </c>
    </row>
    <row r="95" spans="1:10" s="5" customFormat="1" ht="45.75" customHeight="1">
      <c r="A95" s="64">
        <v>3</v>
      </c>
      <c r="B95" s="108">
        <v>54</v>
      </c>
      <c r="C95" s="132" t="s">
        <v>387</v>
      </c>
      <c r="D95" s="113">
        <v>1979</v>
      </c>
      <c r="E95" s="67"/>
      <c r="F95" s="135"/>
      <c r="G95" s="337" t="s">
        <v>381</v>
      </c>
      <c r="H95" s="338"/>
      <c r="I95" s="297" t="s">
        <v>355</v>
      </c>
      <c r="J95" s="68" t="s">
        <v>8</v>
      </c>
    </row>
    <row r="96" spans="1:10" s="5" customFormat="1" ht="45.75" customHeight="1">
      <c r="A96" s="64">
        <v>4</v>
      </c>
      <c r="B96" s="108">
        <v>79</v>
      </c>
      <c r="C96" s="132" t="s">
        <v>333</v>
      </c>
      <c r="D96" s="113">
        <v>1971</v>
      </c>
      <c r="E96" s="67" t="s">
        <v>86</v>
      </c>
      <c r="F96" s="135"/>
      <c r="G96" s="337" t="s">
        <v>405</v>
      </c>
      <c r="H96" s="338"/>
      <c r="I96" s="297" t="s">
        <v>335</v>
      </c>
      <c r="J96" s="161" t="s">
        <v>336</v>
      </c>
    </row>
    <row r="97" spans="1:10" s="5" customFormat="1" ht="45.75" customHeight="1">
      <c r="A97" s="64">
        <v>5</v>
      </c>
      <c r="B97" s="108">
        <v>75</v>
      </c>
      <c r="C97" s="132" t="s">
        <v>369</v>
      </c>
      <c r="D97" s="113">
        <v>1992</v>
      </c>
      <c r="E97" s="67" t="s">
        <v>81</v>
      </c>
      <c r="F97" s="135"/>
      <c r="G97" s="337" t="s">
        <v>370</v>
      </c>
      <c r="H97" s="338"/>
      <c r="I97" s="297" t="s">
        <v>337</v>
      </c>
      <c r="J97" s="68" t="s">
        <v>101</v>
      </c>
    </row>
    <row r="98" spans="1:10" s="5" customFormat="1" ht="45.75" customHeight="1">
      <c r="A98" s="64">
        <v>6</v>
      </c>
      <c r="B98" s="108">
        <v>85</v>
      </c>
      <c r="C98" s="132" t="s">
        <v>388</v>
      </c>
      <c r="D98" s="113">
        <v>1958</v>
      </c>
      <c r="E98" s="67" t="s">
        <v>86</v>
      </c>
      <c r="F98" s="135"/>
      <c r="G98" s="337" t="s">
        <v>382</v>
      </c>
      <c r="H98" s="338"/>
      <c r="I98" s="297" t="s">
        <v>152</v>
      </c>
      <c r="J98" s="68" t="s">
        <v>97</v>
      </c>
    </row>
    <row r="99" spans="1:10" s="5" customFormat="1" ht="45.75" customHeight="1">
      <c r="A99" s="64">
        <v>7</v>
      </c>
      <c r="B99" s="108">
        <v>14</v>
      </c>
      <c r="C99" s="132" t="s">
        <v>383</v>
      </c>
      <c r="D99" s="113">
        <v>1981</v>
      </c>
      <c r="E99" s="67" t="s">
        <v>82</v>
      </c>
      <c r="F99" s="135"/>
      <c r="G99" s="337" t="s">
        <v>389</v>
      </c>
      <c r="H99" s="338" t="s">
        <v>374</v>
      </c>
      <c r="I99" s="297" t="s">
        <v>305</v>
      </c>
      <c r="J99" s="68" t="s">
        <v>364</v>
      </c>
    </row>
    <row r="100" spans="1:10" s="5" customFormat="1" ht="45.75" customHeight="1">
      <c r="A100" s="64">
        <v>8</v>
      </c>
      <c r="B100" s="108">
        <v>87</v>
      </c>
      <c r="C100" s="132" t="s">
        <v>196</v>
      </c>
      <c r="D100" s="113">
        <v>1987</v>
      </c>
      <c r="E100" s="67" t="s">
        <v>86</v>
      </c>
      <c r="F100" s="135"/>
      <c r="G100" s="337" t="s">
        <v>103</v>
      </c>
      <c r="H100" s="338" t="s">
        <v>104</v>
      </c>
      <c r="I100" s="297" t="s">
        <v>152</v>
      </c>
      <c r="J100" s="68" t="s">
        <v>153</v>
      </c>
    </row>
    <row r="101" spans="1:10" s="5" customFormat="1" ht="45.75" customHeight="1">
      <c r="A101" s="64">
        <v>9</v>
      </c>
      <c r="B101" s="108">
        <v>19</v>
      </c>
      <c r="C101" s="132" t="s">
        <v>384</v>
      </c>
      <c r="D101" s="113"/>
      <c r="E101" s="67"/>
      <c r="F101" s="135"/>
      <c r="G101" s="337" t="s">
        <v>375</v>
      </c>
      <c r="H101" s="338"/>
      <c r="I101" s="297" t="s">
        <v>305</v>
      </c>
      <c r="J101" s="68" t="s">
        <v>376</v>
      </c>
    </row>
    <row r="102" spans="1:10" s="5" customFormat="1" ht="45.75" customHeight="1">
      <c r="A102" s="64">
        <v>10</v>
      </c>
      <c r="B102" s="108">
        <v>27</v>
      </c>
      <c r="C102" s="132" t="s">
        <v>386</v>
      </c>
      <c r="D102" s="113">
        <v>1992</v>
      </c>
      <c r="E102" s="67" t="s">
        <v>82</v>
      </c>
      <c r="F102" s="135"/>
      <c r="G102" s="337" t="s">
        <v>379</v>
      </c>
      <c r="H102" s="338"/>
      <c r="I102" s="297" t="s">
        <v>380</v>
      </c>
      <c r="J102" s="68" t="s">
        <v>8</v>
      </c>
    </row>
    <row r="103" spans="1:10" s="5" customFormat="1" ht="45.75" customHeight="1">
      <c r="A103" s="64">
        <v>11</v>
      </c>
      <c r="B103" s="108">
        <v>80</v>
      </c>
      <c r="C103" s="132" t="s">
        <v>333</v>
      </c>
      <c r="D103" s="113">
        <v>1971</v>
      </c>
      <c r="E103" s="67" t="s">
        <v>86</v>
      </c>
      <c r="F103" s="135"/>
      <c r="G103" s="337" t="s">
        <v>406</v>
      </c>
      <c r="H103" s="338"/>
      <c r="I103" s="297" t="s">
        <v>335</v>
      </c>
      <c r="J103" s="68" t="s">
        <v>336</v>
      </c>
    </row>
    <row r="104" spans="1:10" s="5" customFormat="1" ht="45.75" customHeight="1" thickBot="1">
      <c r="A104" s="64">
        <v>12</v>
      </c>
      <c r="B104" s="108">
        <v>12</v>
      </c>
      <c r="C104" s="132" t="s">
        <v>362</v>
      </c>
      <c r="D104" s="113">
        <v>1981</v>
      </c>
      <c r="E104" s="67" t="s">
        <v>82</v>
      </c>
      <c r="F104" s="135"/>
      <c r="G104" s="337" t="s">
        <v>390</v>
      </c>
      <c r="H104" s="338" t="s">
        <v>363</v>
      </c>
      <c r="I104" s="297" t="s">
        <v>305</v>
      </c>
      <c r="J104" s="68" t="s">
        <v>364</v>
      </c>
    </row>
    <row r="105" spans="1:10" s="5" customFormat="1" ht="41.25" customHeight="1" thickBot="1">
      <c r="A105" s="623" t="s">
        <v>197</v>
      </c>
      <c r="B105" s="624"/>
      <c r="C105" s="624"/>
      <c r="D105" s="624"/>
      <c r="E105" s="624"/>
      <c r="F105" s="624"/>
      <c r="G105" s="624"/>
      <c r="H105" s="613"/>
      <c r="I105" s="639">
        <v>0.71875</v>
      </c>
      <c r="J105" s="640"/>
    </row>
    <row r="106" spans="1:10" s="5" customFormat="1" ht="41.25" customHeight="1" thickBot="1">
      <c r="A106" s="611" t="s">
        <v>199</v>
      </c>
      <c r="B106" s="612"/>
      <c r="C106" s="612"/>
      <c r="D106" s="612"/>
      <c r="E106" s="612"/>
      <c r="F106" s="612"/>
      <c r="G106" s="612"/>
      <c r="H106" s="613"/>
      <c r="I106" s="621">
        <v>0.7395833333333334</v>
      </c>
      <c r="J106" s="622"/>
    </row>
    <row r="107" spans="1:10" s="5" customFormat="1" ht="28.5" customHeight="1" thickBot="1">
      <c r="A107" s="617" t="s">
        <v>27</v>
      </c>
      <c r="B107" s="618"/>
      <c r="C107" s="164" t="s">
        <v>28</v>
      </c>
      <c r="D107" s="626" t="s">
        <v>29</v>
      </c>
      <c r="E107" s="627"/>
      <c r="F107" s="628"/>
      <c r="G107" s="619" t="s">
        <v>30</v>
      </c>
      <c r="H107" s="620"/>
      <c r="I107" s="626" t="s">
        <v>33</v>
      </c>
      <c r="J107" s="628"/>
    </row>
    <row r="108" spans="1:10" s="5" customFormat="1" ht="47.25" customHeight="1" thickBot="1">
      <c r="A108" s="614" t="s">
        <v>200</v>
      </c>
      <c r="B108" s="615"/>
      <c r="C108" s="165" t="s">
        <v>74</v>
      </c>
      <c r="D108" s="813" t="s">
        <v>198</v>
      </c>
      <c r="E108" s="814"/>
      <c r="F108" s="815"/>
      <c r="G108" s="609" t="s">
        <v>49</v>
      </c>
      <c r="H108" s="610"/>
      <c r="I108" s="631" t="s">
        <v>124</v>
      </c>
      <c r="J108" s="602"/>
    </row>
    <row r="109" spans="1:10" s="5" customFormat="1" ht="49.5" customHeight="1">
      <c r="A109" s="64">
        <v>1</v>
      </c>
      <c r="B109" s="108">
        <v>10</v>
      </c>
      <c r="C109" s="132" t="s">
        <v>393</v>
      </c>
      <c r="D109" s="113">
        <v>1965</v>
      </c>
      <c r="E109" s="67" t="s">
        <v>82</v>
      </c>
      <c r="F109" s="135"/>
      <c r="G109" s="337" t="s">
        <v>411</v>
      </c>
      <c r="H109" s="338"/>
      <c r="I109" s="297" t="s">
        <v>305</v>
      </c>
      <c r="J109" s="68" t="s">
        <v>362</v>
      </c>
    </row>
    <row r="110" spans="1:10" s="5" customFormat="1" ht="49.5" customHeight="1">
      <c r="A110" s="64">
        <v>2</v>
      </c>
      <c r="B110" s="108">
        <v>55</v>
      </c>
      <c r="C110" s="132" t="s">
        <v>367</v>
      </c>
      <c r="D110" s="113">
        <v>1979</v>
      </c>
      <c r="E110" s="67"/>
      <c r="F110" s="135"/>
      <c r="G110" s="337" t="s">
        <v>403</v>
      </c>
      <c r="H110" s="338"/>
      <c r="I110" s="297" t="s">
        <v>355</v>
      </c>
      <c r="J110" s="68" t="s">
        <v>8</v>
      </c>
    </row>
    <row r="111" spans="1:10" s="5" customFormat="1" ht="49.5" customHeight="1">
      <c r="A111" s="64">
        <v>3</v>
      </c>
      <c r="B111" s="108">
        <v>52</v>
      </c>
      <c r="C111" s="132" t="s">
        <v>353</v>
      </c>
      <c r="D111" s="113">
        <v>1979</v>
      </c>
      <c r="E111" s="67"/>
      <c r="F111" s="135"/>
      <c r="G111" s="337" t="s">
        <v>412</v>
      </c>
      <c r="H111" s="338"/>
      <c r="I111" s="297" t="s">
        <v>355</v>
      </c>
      <c r="J111" s="68" t="s">
        <v>8</v>
      </c>
    </row>
    <row r="112" spans="1:10" s="5" customFormat="1" ht="49.5" customHeight="1">
      <c r="A112" s="64">
        <v>4</v>
      </c>
      <c r="B112" s="108">
        <v>66</v>
      </c>
      <c r="C112" s="132" t="s">
        <v>90</v>
      </c>
      <c r="D112" s="113">
        <v>1989</v>
      </c>
      <c r="E112" s="67" t="s">
        <v>82</v>
      </c>
      <c r="F112" s="135"/>
      <c r="G112" s="337" t="s">
        <v>445</v>
      </c>
      <c r="H112" s="338" t="s">
        <v>404</v>
      </c>
      <c r="I112" s="297" t="s">
        <v>89</v>
      </c>
      <c r="J112" s="68" t="s">
        <v>154</v>
      </c>
    </row>
    <row r="113" spans="1:10" s="5" customFormat="1" ht="49.5" customHeight="1">
      <c r="A113" s="64">
        <v>5</v>
      </c>
      <c r="B113" s="108">
        <v>83</v>
      </c>
      <c r="C113" s="132" t="s">
        <v>272</v>
      </c>
      <c r="D113" s="113">
        <v>1958</v>
      </c>
      <c r="E113" s="67" t="s">
        <v>86</v>
      </c>
      <c r="F113" s="135"/>
      <c r="G113" s="337" t="s">
        <v>410</v>
      </c>
      <c r="H113" s="338"/>
      <c r="I113" s="297" t="s">
        <v>152</v>
      </c>
      <c r="J113" s="68" t="s">
        <v>97</v>
      </c>
    </row>
    <row r="114" spans="1:10" s="5" customFormat="1" ht="49.5" customHeight="1">
      <c r="A114" s="64">
        <v>6</v>
      </c>
      <c r="B114" s="108">
        <v>88</v>
      </c>
      <c r="C114" s="132" t="s">
        <v>91</v>
      </c>
      <c r="D114" s="113">
        <v>1987</v>
      </c>
      <c r="E114" s="67" t="s">
        <v>86</v>
      </c>
      <c r="F114" s="135"/>
      <c r="G114" s="337" t="s">
        <v>409</v>
      </c>
      <c r="H114" s="338"/>
      <c r="I114" s="297" t="s">
        <v>152</v>
      </c>
      <c r="J114" s="68" t="s">
        <v>153</v>
      </c>
    </row>
    <row r="115" spans="1:10" s="5" customFormat="1" ht="49.5" customHeight="1">
      <c r="A115" s="64">
        <v>7</v>
      </c>
      <c r="B115" s="108">
        <v>20</v>
      </c>
      <c r="C115" s="132" t="s">
        <v>376</v>
      </c>
      <c r="D115" s="113"/>
      <c r="E115" s="67"/>
      <c r="F115" s="135"/>
      <c r="G115" s="337" t="s">
        <v>395</v>
      </c>
      <c r="H115" s="338"/>
      <c r="I115" s="297" t="s">
        <v>305</v>
      </c>
      <c r="J115" s="68" t="s">
        <v>8</v>
      </c>
    </row>
    <row r="116" spans="1:10" s="5" customFormat="1" ht="49.5" customHeight="1">
      <c r="A116" s="64">
        <v>8</v>
      </c>
      <c r="B116" s="108">
        <v>76</v>
      </c>
      <c r="C116" s="132" t="s">
        <v>101</v>
      </c>
      <c r="D116" s="113">
        <v>1974</v>
      </c>
      <c r="E116" s="67" t="s">
        <v>86</v>
      </c>
      <c r="F116" s="135"/>
      <c r="G116" s="337" t="s">
        <v>106</v>
      </c>
      <c r="H116" s="338" t="s">
        <v>107</v>
      </c>
      <c r="I116" s="297" t="s">
        <v>79</v>
      </c>
      <c r="J116" s="68" t="s">
        <v>8</v>
      </c>
    </row>
    <row r="117" spans="1:10" s="5" customFormat="1" ht="49.5" customHeight="1">
      <c r="A117" s="64">
        <v>9</v>
      </c>
      <c r="B117" s="108">
        <v>49</v>
      </c>
      <c r="C117" s="132" t="s">
        <v>398</v>
      </c>
      <c r="D117" s="113">
        <v>1974</v>
      </c>
      <c r="E117" s="67" t="s">
        <v>82</v>
      </c>
      <c r="F117" s="135"/>
      <c r="G117" s="337" t="s">
        <v>408</v>
      </c>
      <c r="H117" s="338" t="s">
        <v>399</v>
      </c>
      <c r="I117" s="297" t="s">
        <v>400</v>
      </c>
      <c r="J117" s="68" t="s">
        <v>401</v>
      </c>
    </row>
    <row r="118" spans="1:10" s="5" customFormat="1" ht="49.5" customHeight="1">
      <c r="A118" s="64">
        <v>10</v>
      </c>
      <c r="B118" s="108">
        <v>21</v>
      </c>
      <c r="C118" s="132" t="s">
        <v>328</v>
      </c>
      <c r="D118" s="113">
        <v>1992</v>
      </c>
      <c r="E118" s="67" t="s">
        <v>82</v>
      </c>
      <c r="F118" s="135"/>
      <c r="G118" s="337" t="s">
        <v>396</v>
      </c>
      <c r="H118" s="338"/>
      <c r="I118" s="297" t="s">
        <v>330</v>
      </c>
      <c r="J118" s="68" t="s">
        <v>8</v>
      </c>
    </row>
    <row r="119" spans="1:10" s="5" customFormat="1" ht="49.5" customHeight="1">
      <c r="A119" s="64">
        <v>11</v>
      </c>
      <c r="B119" s="108">
        <v>11</v>
      </c>
      <c r="C119" s="132" t="s">
        <v>393</v>
      </c>
      <c r="D119" s="113">
        <v>1965</v>
      </c>
      <c r="E119" s="67" t="s">
        <v>82</v>
      </c>
      <c r="F119" s="135"/>
      <c r="G119" s="337" t="s">
        <v>394</v>
      </c>
      <c r="H119" s="338"/>
      <c r="I119" s="297" t="s">
        <v>305</v>
      </c>
      <c r="J119" s="68" t="s">
        <v>362</v>
      </c>
    </row>
    <row r="120" spans="1:10" s="5" customFormat="1" ht="49.5" customHeight="1">
      <c r="A120" s="64">
        <v>12</v>
      </c>
      <c r="B120" s="108">
        <v>56</v>
      </c>
      <c r="C120" s="132" t="s">
        <v>367</v>
      </c>
      <c r="D120" s="113">
        <v>1979</v>
      </c>
      <c r="E120" s="67"/>
      <c r="F120" s="135"/>
      <c r="G120" s="337" t="s">
        <v>444</v>
      </c>
      <c r="H120" s="338"/>
      <c r="I120" s="297" t="s">
        <v>355</v>
      </c>
      <c r="J120" s="68" t="s">
        <v>8</v>
      </c>
    </row>
    <row r="121" spans="1:10" s="5" customFormat="1" ht="49.5" customHeight="1">
      <c r="A121" s="64">
        <v>13</v>
      </c>
      <c r="B121" s="108">
        <v>51</v>
      </c>
      <c r="C121" s="132" t="s">
        <v>353</v>
      </c>
      <c r="D121" s="113">
        <v>1979</v>
      </c>
      <c r="E121" s="67"/>
      <c r="F121" s="135"/>
      <c r="G121" s="337" t="s">
        <v>402</v>
      </c>
      <c r="H121" s="338"/>
      <c r="I121" s="297" t="s">
        <v>355</v>
      </c>
      <c r="J121" s="68" t="s">
        <v>8</v>
      </c>
    </row>
    <row r="122" spans="1:10" s="5" customFormat="1" ht="49.5" customHeight="1">
      <c r="A122" s="64">
        <v>14</v>
      </c>
      <c r="B122" s="108">
        <v>67</v>
      </c>
      <c r="C122" s="132" t="s">
        <v>90</v>
      </c>
      <c r="D122" s="113">
        <v>1989</v>
      </c>
      <c r="E122" s="67" t="s">
        <v>82</v>
      </c>
      <c r="F122" s="135"/>
      <c r="G122" s="337" t="s">
        <v>201</v>
      </c>
      <c r="H122" s="338" t="s">
        <v>92</v>
      </c>
      <c r="I122" s="297" t="s">
        <v>89</v>
      </c>
      <c r="J122" s="68" t="s">
        <v>154</v>
      </c>
    </row>
    <row r="123" spans="1:10" s="5" customFormat="1" ht="49.5" customHeight="1">
      <c r="A123" s="64">
        <v>15</v>
      </c>
      <c r="B123" s="108">
        <v>84</v>
      </c>
      <c r="C123" s="132" t="s">
        <v>272</v>
      </c>
      <c r="D123" s="113">
        <v>1958</v>
      </c>
      <c r="E123" s="67" t="s">
        <v>86</v>
      </c>
      <c r="F123" s="135"/>
      <c r="G123" s="337" t="s">
        <v>283</v>
      </c>
      <c r="H123" s="338"/>
      <c r="I123" s="297" t="s">
        <v>152</v>
      </c>
      <c r="J123" s="68" t="s">
        <v>97</v>
      </c>
    </row>
    <row r="124" spans="1:10" s="5" customFormat="1" ht="49.5" customHeight="1">
      <c r="A124" s="64">
        <v>16</v>
      </c>
      <c r="B124" s="108">
        <v>86</v>
      </c>
      <c r="C124" s="132" t="s">
        <v>91</v>
      </c>
      <c r="D124" s="113">
        <v>1987</v>
      </c>
      <c r="E124" s="67" t="s">
        <v>86</v>
      </c>
      <c r="F124" s="135"/>
      <c r="G124" s="337" t="s">
        <v>284</v>
      </c>
      <c r="H124" s="338" t="s">
        <v>271</v>
      </c>
      <c r="I124" s="297" t="s">
        <v>157</v>
      </c>
      <c r="J124" s="68" t="s">
        <v>153</v>
      </c>
    </row>
    <row r="125" spans="1:10" s="5" customFormat="1" ht="53.25" customHeight="1">
      <c r="A125" s="28"/>
      <c r="B125" s="26"/>
      <c r="C125" s="27"/>
      <c r="D125" s="28"/>
      <c r="E125" s="28"/>
      <c r="F125" s="29"/>
      <c r="G125" s="27"/>
      <c r="H125" s="30"/>
      <c r="I125" s="31"/>
      <c r="J125" s="32"/>
    </row>
    <row r="126" ht="25.5" customHeight="1"/>
    <row r="127" ht="25.5" customHeight="1"/>
    <row r="128" ht="25.5" customHeight="1"/>
    <row r="129" ht="25.5" customHeight="1"/>
    <row r="130" ht="25.5" customHeight="1"/>
  </sheetData>
  <sheetProtection/>
  <mergeCells count="93">
    <mergeCell ref="A1:J1"/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H8"/>
    <mergeCell ref="I8:J8"/>
    <mergeCell ref="A9:H9"/>
    <mergeCell ref="I9:J9"/>
    <mergeCell ref="A10:B10"/>
    <mergeCell ref="D10:F10"/>
    <mergeCell ref="G10:H10"/>
    <mergeCell ref="I10:J10"/>
    <mergeCell ref="A11:B11"/>
    <mergeCell ref="D11:F11"/>
    <mergeCell ref="G11:H11"/>
    <mergeCell ref="I11:J11"/>
    <mergeCell ref="A19:H19"/>
    <mergeCell ref="I19:J19"/>
    <mergeCell ref="A20:B20"/>
    <mergeCell ref="D20:F20"/>
    <mergeCell ref="G20:H20"/>
    <mergeCell ref="I20:J20"/>
    <mergeCell ref="A21:B21"/>
    <mergeCell ref="D21:F21"/>
    <mergeCell ref="G21:H21"/>
    <mergeCell ref="I21:J21"/>
    <mergeCell ref="A26:H26"/>
    <mergeCell ref="I26:J26"/>
    <mergeCell ref="A27:B27"/>
    <mergeCell ref="D27:F27"/>
    <mergeCell ref="G27:H27"/>
    <mergeCell ref="I27:J27"/>
    <mergeCell ref="A28:B28"/>
    <mergeCell ref="D28:F28"/>
    <mergeCell ref="G28:H28"/>
    <mergeCell ref="I28:J28"/>
    <mergeCell ref="A41:H41"/>
    <mergeCell ref="I41:J41"/>
    <mergeCell ref="A42:B42"/>
    <mergeCell ref="D42:F42"/>
    <mergeCell ref="G42:H42"/>
    <mergeCell ref="I42:J42"/>
    <mergeCell ref="A43:B43"/>
    <mergeCell ref="D43:F43"/>
    <mergeCell ref="G43:H43"/>
    <mergeCell ref="I43:J43"/>
    <mergeCell ref="A65:H65"/>
    <mergeCell ref="I65:J65"/>
    <mergeCell ref="A66:H66"/>
    <mergeCell ref="I66:J66"/>
    <mergeCell ref="A67:B67"/>
    <mergeCell ref="D67:F67"/>
    <mergeCell ref="G67:H67"/>
    <mergeCell ref="I67:J67"/>
    <mergeCell ref="G92:H92"/>
    <mergeCell ref="I92:J92"/>
    <mergeCell ref="A68:B68"/>
    <mergeCell ref="D68:F68"/>
    <mergeCell ref="G68:H68"/>
    <mergeCell ref="I68:J68"/>
    <mergeCell ref="A90:H90"/>
    <mergeCell ref="I90:J90"/>
    <mergeCell ref="A107:B107"/>
    <mergeCell ref="D107:F107"/>
    <mergeCell ref="G107:H107"/>
    <mergeCell ref="I107:J107"/>
    <mergeCell ref="A91:B91"/>
    <mergeCell ref="D91:F91"/>
    <mergeCell ref="G91:H91"/>
    <mergeCell ref="I91:J91"/>
    <mergeCell ref="A92:B92"/>
    <mergeCell ref="D92:F92"/>
    <mergeCell ref="A25:H25"/>
    <mergeCell ref="I25:J25"/>
    <mergeCell ref="A108:B108"/>
    <mergeCell ref="D108:F108"/>
    <mergeCell ref="G108:H108"/>
    <mergeCell ref="I108:J108"/>
    <mergeCell ref="A105:H105"/>
    <mergeCell ref="I105:J105"/>
    <mergeCell ref="A106:H106"/>
    <mergeCell ref="I106:J106"/>
  </mergeCells>
  <printOptions horizontalCentered="1"/>
  <pageMargins left="0" right="0" top="0" bottom="0" header="0" footer="0"/>
  <pageSetup horizontalDpi="600" verticalDpi="600" orientation="portrait" paperSize="9" scale="44" r:id="rId2"/>
  <rowBreaks count="2" manualBreakCount="2">
    <brk id="40" max="9" man="1"/>
    <brk id="8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Елена</cp:lastModifiedBy>
  <cp:lastPrinted>2015-07-26T14:26:45Z</cp:lastPrinted>
  <dcterms:created xsi:type="dcterms:W3CDTF">1996-10-14T23:33:28Z</dcterms:created>
  <dcterms:modified xsi:type="dcterms:W3CDTF">2015-07-28T13:12:34Z</dcterms:modified>
  <cp:category/>
  <cp:version/>
  <cp:contentType/>
  <cp:contentStatus/>
</cp:coreProperties>
</file>