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6" activeTab="13"/>
  </bookViews>
  <sheets>
    <sheet name="rez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Лист6" sheetId="13" r:id="rId13"/>
    <sheet name="Лист1" sheetId="14" r:id="rId14"/>
  </sheets>
  <definedNames>
    <definedName name="_xlnm.Print_Area" localSheetId="1">'1'!$A$1:$O$43</definedName>
  </definedNames>
  <calcPr fullCalcOnLoad="1"/>
</workbook>
</file>

<file path=xl/sharedStrings.xml><?xml version="1.0" encoding="utf-8"?>
<sst xmlns="http://schemas.openxmlformats.org/spreadsheetml/2006/main" count="371" uniqueCount="78">
  <si>
    <t>Технічний протокол</t>
  </si>
  <si>
    <t>м. Жашків</t>
  </si>
  <si>
    <t>Місце</t>
  </si>
  <si>
    <t>№ коня</t>
  </si>
  <si>
    <t>ПІБ вершника</t>
  </si>
  <si>
    <t>Рік нар.</t>
  </si>
  <si>
    <t>Розр.</t>
  </si>
  <si>
    <t>Команда</t>
  </si>
  <si>
    <t>Тренер</t>
  </si>
  <si>
    <t>Судді</t>
  </si>
  <si>
    <t>Заг.</t>
  </si>
  <si>
    <t>Заг %</t>
  </si>
  <si>
    <t>Помилка</t>
  </si>
  <si>
    <t>Е</t>
  </si>
  <si>
    <t>С</t>
  </si>
  <si>
    <t>M</t>
  </si>
  <si>
    <t>C:</t>
  </si>
  <si>
    <t>№п/п</t>
  </si>
  <si>
    <t>1 пом. - 2 бала</t>
  </si>
  <si>
    <t>2 пом. - 4 бала</t>
  </si>
  <si>
    <t>Заг. бал</t>
  </si>
  <si>
    <t>Заг. %</t>
  </si>
  <si>
    <t>Кінь</t>
  </si>
  <si>
    <t>Вершник</t>
  </si>
  <si>
    <t>Головний суддя ___________________/Кириченко В.В./</t>
  </si>
  <si>
    <t>Головний секретар_________________/Трондіна Ю.В./</t>
  </si>
  <si>
    <t>Їзда UKR-L4</t>
  </si>
  <si>
    <t>Кличка коня, рік нар., стать, масть, порода, батько, мати, № паспорту, прізвище та ім’я власника</t>
  </si>
  <si>
    <t>КМС</t>
  </si>
  <si>
    <t>КСК ”Horses of Anastasia”,
м. Днепропетровск</t>
  </si>
  <si>
    <t>Ольга Чучкова</t>
  </si>
  <si>
    <t>Кампі Володимир</t>
  </si>
  <si>
    <t>І</t>
  </si>
  <si>
    <t>КСК "Міраж", м. Київ</t>
  </si>
  <si>
    <t>Борис Ковшов</t>
  </si>
  <si>
    <t>МСМК</t>
  </si>
  <si>
    <t>Кравченко Тетяна</t>
  </si>
  <si>
    <t>самостійно</t>
  </si>
  <si>
    <t>Панченко Ірина</t>
  </si>
  <si>
    <t>МС</t>
  </si>
  <si>
    <t>ТОВ ПГ Бреч</t>
  </si>
  <si>
    <t>Е:</t>
  </si>
  <si>
    <t>М:</t>
  </si>
  <si>
    <t>ВІДКРИТІ ВСЕУКРАЇНСЬКІ ЗМАГАННЯ З КІННОГО СПОРТУ (ВИЇЗДКА) ІІ етап</t>
  </si>
  <si>
    <t>Ковшова Ольга</t>
  </si>
  <si>
    <t>Козіна Ірина</t>
  </si>
  <si>
    <t>Шкіптань Тетяна</t>
  </si>
  <si>
    <r>
      <rPr>
        <b/>
        <sz val="14"/>
        <color indexed="8"/>
        <rFont val="Bookman Old Style"/>
        <family val="1"/>
      </rPr>
      <t>Ротіна К</t>
    </r>
    <r>
      <rPr>
        <sz val="14"/>
        <color indexed="8"/>
        <rFont val="Bookman Old Style"/>
        <family val="1"/>
      </rPr>
      <t>, 2003, коб., т.-руда, Розентау-Вельтіна К, 703097, ТОВ ПГ Бреч</t>
    </r>
  </si>
  <si>
    <r>
      <rPr>
        <b/>
        <sz val="14"/>
        <rFont val="Bookman Old Style"/>
        <family val="1"/>
      </rPr>
      <t>Бурхан</t>
    </r>
    <r>
      <rPr>
        <sz val="14"/>
        <rFont val="Bookman Old Style"/>
        <family val="1"/>
      </rPr>
      <t>, 2004, мер., вор., УВП, Хітон-Блокада, 756875, Тетяна Ковшова</t>
    </r>
  </si>
  <si>
    <r>
      <rPr>
        <b/>
        <sz val="14"/>
        <color indexed="8"/>
        <rFont val="Bookman Old Style"/>
        <family val="1"/>
      </rPr>
      <t>Тілке фан хет Вантье</t>
    </r>
    <r>
      <rPr>
        <sz val="14"/>
        <color indexed="8"/>
        <rFont val="Bookman Old Style"/>
        <family val="1"/>
      </rPr>
      <t>, 2006, коб., вор., Фрізська, Feitse-Leentsjej, 703104, Royal Horse Club</t>
    </r>
  </si>
  <si>
    <t>Royal Horse Club, м. Київ</t>
  </si>
  <si>
    <t>Сорокіна Варвара</t>
  </si>
  <si>
    <r>
      <rPr>
        <b/>
        <sz val="14"/>
        <color indexed="8"/>
        <rFont val="Bookman Old Style"/>
        <family val="1"/>
      </rPr>
      <t>Амстердам</t>
    </r>
    <r>
      <rPr>
        <sz val="14"/>
        <color indexed="8"/>
        <rFont val="Bookman Old Style"/>
        <family val="1"/>
      </rPr>
      <t>, 2005, мер., сір., вестф., Attace UA-Luciana, 702120, Рибалка А.Г.</t>
    </r>
  </si>
  <si>
    <t>КСБ "Динамо", м.Київ</t>
  </si>
  <si>
    <t xml:space="preserve">Габер Ірина </t>
  </si>
  <si>
    <r>
      <rPr>
        <b/>
        <sz val="14"/>
        <rFont val="Bookman Old Style"/>
        <family val="1"/>
      </rPr>
      <t>Шаляпін</t>
    </r>
    <r>
      <rPr>
        <sz val="14"/>
        <rFont val="Bookman Old Style"/>
        <family val="1"/>
      </rPr>
      <t>, 2007, жер, темногнідий, УВП, Лідо - Шанті, 756925, Соколова А.Ю.</t>
    </r>
  </si>
  <si>
    <t>м.Київ КСК"Grand Horsе"</t>
  </si>
  <si>
    <t>Світлана Шахрай</t>
  </si>
  <si>
    <t>Черних Сергій</t>
  </si>
  <si>
    <r>
      <rPr>
        <b/>
        <sz val="14"/>
        <color indexed="8"/>
        <rFont val="Bookman Old Style"/>
        <family val="1"/>
      </rPr>
      <t>Хартман PKZ</t>
    </r>
    <r>
      <rPr>
        <sz val="14"/>
        <color indexed="8"/>
        <rFont val="Bookman Old Style"/>
        <family val="1"/>
      </rPr>
      <t>, 2007, жер., гн., BWP, Contact-Genya, 702457, ПКЗ</t>
    </r>
  </si>
  <si>
    <t>Петриківський кінний завд</t>
  </si>
  <si>
    <t>Тетяна Копилова</t>
  </si>
  <si>
    <t xml:space="preserve">Белова Валерія </t>
  </si>
  <si>
    <r>
      <rPr>
        <b/>
        <sz val="14"/>
        <color indexed="8"/>
        <rFont val="Bookman Old Style"/>
        <family val="1"/>
      </rPr>
      <t>Largeau</t>
    </r>
    <r>
      <rPr>
        <sz val="14"/>
        <color indexed="8"/>
        <rFont val="Bookman Old Style"/>
        <family val="1"/>
      </rPr>
      <t>, 2002, мер., гн., ольденбурзька, Landol-Barina, UKR40123, Павелко Алена</t>
    </r>
  </si>
  <si>
    <t>Гудим Тетяна</t>
  </si>
  <si>
    <r>
      <rPr>
        <b/>
        <sz val="14"/>
        <color indexed="8"/>
        <rFont val="Bookman Old Style"/>
        <family val="1"/>
      </rPr>
      <t>Префект</t>
    </r>
    <r>
      <rPr>
        <sz val="14"/>
        <color indexed="8"/>
        <rFont val="Bookman Old Style"/>
        <family val="1"/>
      </rPr>
      <t>, 2005, мер., руд., трак., Форт-Пех - Павла, 701797, Пеліховська О.</t>
    </r>
  </si>
  <si>
    <t>КСК "Фаворит", Київська обл.</t>
  </si>
  <si>
    <t>Світлана Кисельова</t>
  </si>
  <si>
    <t>Полюк Євгенія</t>
  </si>
  <si>
    <r>
      <rPr>
        <b/>
        <sz val="14"/>
        <color indexed="8"/>
        <rFont val="Bookman Old Style"/>
        <family val="1"/>
      </rPr>
      <t>Vektor</t>
    </r>
    <r>
      <rPr>
        <sz val="14"/>
        <color indexed="8"/>
        <rFont val="Bookman Old Style"/>
        <family val="1"/>
      </rPr>
      <t>, 2007, жер., руд., УВП, Termin-Verba, 702440, Стороженко Ксенія</t>
    </r>
  </si>
  <si>
    <t>Ксенія Стороженко</t>
  </si>
  <si>
    <t>Коковська Юлія</t>
  </si>
  <si>
    <r>
      <rPr>
        <b/>
        <sz val="14"/>
        <color indexed="8"/>
        <rFont val="Bookman Old Style"/>
        <family val="1"/>
      </rPr>
      <t>Охотник</t>
    </r>
    <r>
      <rPr>
        <sz val="14"/>
        <color indexed="8"/>
        <rFont val="Bookman Old Style"/>
        <family val="1"/>
      </rPr>
      <t>, 2003, мер., руд., УВП, Хітон-Оранта, 003129, Коковська Юлія</t>
    </r>
  </si>
  <si>
    <t>КСК "ІІС-КЛО"</t>
  </si>
  <si>
    <r>
      <rPr>
        <b/>
        <sz val="14"/>
        <color indexed="8"/>
        <rFont val="Bookman Old Style"/>
        <family val="1"/>
      </rPr>
      <t>Хейді</t>
    </r>
    <r>
      <rPr>
        <sz val="14"/>
        <color indexed="8"/>
        <rFont val="Bookman Old Style"/>
        <family val="1"/>
      </rPr>
      <t>, 2006, коб., вор., ганнов., Хіс Хайнес-Дольче Віта, DE431319701606, ТОВ ПГ Бреч</t>
    </r>
  </si>
  <si>
    <t>Вик. розр.</t>
  </si>
  <si>
    <t>ІІ</t>
  </si>
  <si>
    <r>
      <rPr>
        <b/>
        <sz val="14"/>
        <color indexed="8"/>
        <rFont val="Bookman Old Style"/>
        <family val="1"/>
      </rPr>
      <t>Тілке фан хет Вантье</t>
    </r>
    <r>
      <rPr>
        <sz val="14"/>
        <color indexed="8"/>
        <rFont val="Bookman Old Style"/>
        <family val="1"/>
      </rPr>
      <t>, 2006, коб., вор., Фрізська, Folkert-Wietske, 703155, Сідорова Л.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</si>
</sst>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</numFmts>
  <fonts count="67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color indexed="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4"/>
      <color indexed="8"/>
      <name val="Bookman Old Style"/>
      <family val="1"/>
    </font>
    <font>
      <b/>
      <u val="single"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5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5" fontId="17" fillId="0" borderId="10" xfId="0" applyNumberFormat="1" applyFont="1" applyBorder="1" applyAlignment="1">
      <alignment horizontal="right"/>
    </xf>
    <xf numFmtId="0" fontId="18" fillId="33" borderId="0" xfId="0" applyFont="1" applyFill="1" applyAlignment="1">
      <alignment horizontal="right"/>
    </xf>
    <xf numFmtId="0" fontId="19" fillId="33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165" fontId="21" fillId="35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8" fillId="36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164" fontId="8" fillId="36" borderId="10" xfId="0" applyNumberFormat="1" applyFont="1" applyFill="1" applyBorder="1" applyAlignment="1">
      <alignment horizontal="right"/>
    </xf>
    <xf numFmtId="164" fontId="22" fillId="35" borderId="10" xfId="0" applyNumberFormat="1" applyFont="1" applyFill="1" applyBorder="1" applyAlignment="1">
      <alignment/>
    </xf>
    <xf numFmtId="164" fontId="26" fillId="37" borderId="11" xfId="0" applyNumberFormat="1" applyFont="1" applyFill="1" applyBorder="1" applyAlignment="1">
      <alignment horizontal="center" vertical="center" wrapText="1"/>
    </xf>
    <xf numFmtId="1" fontId="26" fillId="37" borderId="12" xfId="0" applyNumberFormat="1" applyFont="1" applyFill="1" applyBorder="1" applyAlignment="1">
      <alignment horizontal="center" vertical="center" wrapText="1"/>
    </xf>
    <xf numFmtId="164" fontId="26" fillId="37" borderId="12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164" fontId="26" fillId="37" borderId="13" xfId="0" applyNumberFormat="1" applyFont="1" applyFill="1" applyBorder="1" applyAlignment="1">
      <alignment horizontal="center" vertical="center" wrapText="1"/>
    </xf>
    <xf numFmtId="1" fontId="26" fillId="37" borderId="14" xfId="0" applyNumberFormat="1" applyFont="1" applyFill="1" applyBorder="1" applyAlignment="1">
      <alignment horizontal="center" vertical="center" wrapText="1"/>
    </xf>
    <xf numFmtId="164" fontId="26" fillId="37" borderId="14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164" fontId="26" fillId="37" borderId="15" xfId="0" applyNumberFormat="1" applyFont="1" applyFill="1" applyBorder="1" applyAlignment="1">
      <alignment horizontal="center" vertical="center" wrapText="1"/>
    </xf>
    <xf numFmtId="1" fontId="26" fillId="37" borderId="16" xfId="0" applyNumberFormat="1" applyFont="1" applyFill="1" applyBorder="1" applyAlignment="1">
      <alignment horizontal="center" vertical="center" wrapText="1"/>
    </xf>
    <xf numFmtId="164" fontId="26" fillId="37" borderId="16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1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164" fontId="26" fillId="0" borderId="22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6" fillId="0" borderId="18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 wrapText="1"/>
    </xf>
    <xf numFmtId="165" fontId="26" fillId="0" borderId="24" xfId="0" applyNumberFormat="1" applyFont="1" applyFill="1" applyBorder="1" applyAlignment="1">
      <alignment horizontal="center" vertical="center" wrapText="1"/>
    </xf>
    <xf numFmtId="165" fontId="26" fillId="0" borderId="25" xfId="0" applyNumberFormat="1" applyFont="1" applyFill="1" applyBorder="1" applyAlignment="1">
      <alignment horizontal="center" vertical="center" wrapText="1"/>
    </xf>
    <xf numFmtId="1" fontId="26" fillId="37" borderId="22" xfId="0" applyNumberFormat="1" applyFont="1" applyFill="1" applyBorder="1" applyAlignment="1">
      <alignment horizontal="center" vertical="center" wrapText="1"/>
    </xf>
    <xf numFmtId="1" fontId="26" fillId="37" borderId="17" xfId="0" applyNumberFormat="1" applyFont="1" applyFill="1" applyBorder="1" applyAlignment="1">
      <alignment horizontal="center" vertical="center" wrapText="1"/>
    </xf>
    <xf numFmtId="1" fontId="26" fillId="37" borderId="18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1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1" fontId="26" fillId="0" borderId="27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4" fontId="8" fillId="0" borderId="0" xfId="0" applyNumberFormat="1" applyFont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352425</xdr:rowOff>
    </xdr:from>
    <xdr:to>
      <xdr:col>2</xdr:col>
      <xdr:colOff>666750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524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0</xdr:row>
      <xdr:rowOff>257175</xdr:rowOff>
    </xdr:from>
    <xdr:to>
      <xdr:col>16</xdr:col>
      <xdr:colOff>228600</xdr:colOff>
      <xdr:row>3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3658850" y="2571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352425</xdr:rowOff>
    </xdr:from>
    <xdr:to>
      <xdr:col>2</xdr:col>
      <xdr:colOff>666750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524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0</xdr:row>
      <xdr:rowOff>257175</xdr:rowOff>
    </xdr:from>
    <xdr:to>
      <xdr:col>16</xdr:col>
      <xdr:colOff>228600</xdr:colOff>
      <xdr:row>3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3658850" y="2571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352425</xdr:rowOff>
    </xdr:from>
    <xdr:to>
      <xdr:col>2</xdr:col>
      <xdr:colOff>666750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524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0</xdr:row>
      <xdr:rowOff>257175</xdr:rowOff>
    </xdr:from>
    <xdr:to>
      <xdr:col>16</xdr:col>
      <xdr:colOff>228600</xdr:colOff>
      <xdr:row>3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3716000" y="2571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70" zoomScaleNormal="70" zoomScalePageLayoutView="0" workbookViewId="0" topLeftCell="A10">
      <selection activeCell="F13" sqref="F13"/>
    </sheetView>
  </sheetViews>
  <sheetFormatPr defaultColWidth="9.140625" defaultRowHeight="12.75"/>
  <cols>
    <col min="1" max="1" width="3.421875" style="1" customWidth="1"/>
    <col min="2" max="2" width="6.421875" style="1" bestFit="1" customWidth="1"/>
    <col min="3" max="3" width="27.7109375" style="1" bestFit="1" customWidth="1"/>
    <col min="4" max="4" width="8.57421875" style="1" bestFit="1" customWidth="1"/>
    <col min="5" max="5" width="8.28125" style="1" customWidth="1"/>
    <col min="6" max="6" width="53.8515625" style="1" customWidth="1"/>
    <col min="7" max="7" width="28.57421875" style="1" customWidth="1"/>
    <col min="8" max="8" width="18.140625" style="1" customWidth="1"/>
    <col min="9" max="9" width="9.8515625" style="1" customWidth="1"/>
    <col min="10" max="10" width="4.140625" style="1" customWidth="1"/>
    <col min="11" max="11" width="10.00390625" style="1" customWidth="1"/>
    <col min="12" max="12" width="3.8515625" style="1" customWidth="1"/>
    <col min="13" max="13" width="9.7109375" style="1" customWidth="1"/>
    <col min="14" max="14" width="4.28125" style="1" customWidth="1"/>
    <col min="15" max="15" width="8.140625" style="1" customWidth="1"/>
    <col min="16" max="16" width="12.140625" style="1" customWidth="1"/>
    <col min="17" max="17" width="4.421875" style="1" customWidth="1"/>
    <col min="18" max="18" width="2.57421875" style="1" customWidth="1"/>
    <col min="19" max="19" width="4.140625" style="1" customWidth="1"/>
    <col min="20" max="20" width="6.00390625" style="1" customWidth="1"/>
    <col min="21" max="21" width="4.57421875" style="1" customWidth="1"/>
    <col min="22" max="16384" width="9.140625" style="1" customWidth="1"/>
  </cols>
  <sheetData>
    <row r="1" spans="1:18" s="3" customFormat="1" ht="39" customHeight="1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/>
    </row>
    <row r="2" spans="1:19" s="3" customFormat="1" ht="18.7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2"/>
      <c r="S2" s="2"/>
    </row>
    <row r="3" spans="1:19" s="3" customFormat="1" ht="32.25" customHeight="1">
      <c r="A3" s="117" t="s">
        <v>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4"/>
      <c r="S3" s="4"/>
    </row>
    <row r="4" spans="3:13" s="5" customFormat="1" ht="19.5" customHeight="1">
      <c r="C4" s="6">
        <v>41810</v>
      </c>
      <c r="D4" s="7"/>
      <c r="H4" s="7"/>
      <c r="M4" s="5" t="s">
        <v>1</v>
      </c>
    </row>
    <row r="5" spans="4:13" s="5" customFormat="1" ht="14.25" customHeight="1" thickBot="1">
      <c r="D5" s="7"/>
      <c r="H5" s="7"/>
      <c r="M5" s="8"/>
    </row>
    <row r="6" spans="1:17" ht="26.25" customHeight="1">
      <c r="A6" s="118" t="s">
        <v>2</v>
      </c>
      <c r="B6" s="120" t="s">
        <v>3</v>
      </c>
      <c r="C6" s="122" t="s">
        <v>4</v>
      </c>
      <c r="D6" s="122" t="s">
        <v>5</v>
      </c>
      <c r="E6" s="122" t="s">
        <v>6</v>
      </c>
      <c r="F6" s="124" t="s">
        <v>27</v>
      </c>
      <c r="G6" s="122" t="s">
        <v>7</v>
      </c>
      <c r="H6" s="102" t="s">
        <v>8</v>
      </c>
      <c r="I6" s="104" t="s">
        <v>9</v>
      </c>
      <c r="J6" s="105"/>
      <c r="K6" s="105"/>
      <c r="L6" s="105"/>
      <c r="M6" s="105"/>
      <c r="N6" s="106"/>
      <c r="O6" s="107" t="s">
        <v>10</v>
      </c>
      <c r="P6" s="109" t="s">
        <v>11</v>
      </c>
      <c r="Q6" s="111" t="s">
        <v>12</v>
      </c>
    </row>
    <row r="7" spans="1:17" ht="28.5" customHeight="1" thickBot="1">
      <c r="A7" s="119"/>
      <c r="B7" s="121"/>
      <c r="C7" s="123"/>
      <c r="D7" s="123"/>
      <c r="E7" s="123"/>
      <c r="F7" s="125"/>
      <c r="G7" s="123"/>
      <c r="H7" s="103"/>
      <c r="I7" s="113" t="s">
        <v>13</v>
      </c>
      <c r="J7" s="114"/>
      <c r="K7" s="114" t="s">
        <v>14</v>
      </c>
      <c r="L7" s="114"/>
      <c r="M7" s="114" t="s">
        <v>15</v>
      </c>
      <c r="N7" s="115"/>
      <c r="O7" s="108"/>
      <c r="P7" s="110"/>
      <c r="Q7" s="112"/>
    </row>
    <row r="8" spans="1:17" s="9" customFormat="1" ht="54">
      <c r="A8" s="96">
        <f aca="true" t="shared" si="0" ref="A8:A18">RANK(P8,$P$8:$P$18)</f>
        <v>1</v>
      </c>
      <c r="B8" s="97">
        <v>99</v>
      </c>
      <c r="C8" s="98" t="s">
        <v>38</v>
      </c>
      <c r="D8" s="98">
        <v>1982</v>
      </c>
      <c r="E8" s="98" t="s">
        <v>39</v>
      </c>
      <c r="F8" s="99" t="s">
        <v>47</v>
      </c>
      <c r="G8" s="99" t="s">
        <v>40</v>
      </c>
      <c r="H8" s="100" t="s">
        <v>37</v>
      </c>
      <c r="I8" s="49">
        <f>1!$D$33</f>
        <v>69.51612903225806</v>
      </c>
      <c r="J8" s="50">
        <f aca="true" t="shared" si="1" ref="J8:J13">RANK(I8,$I$8:$I$18)</f>
        <v>1</v>
      </c>
      <c r="K8" s="51">
        <f>1!$I$33</f>
        <v>65.64516129032258</v>
      </c>
      <c r="L8" s="50">
        <f aca="true" t="shared" si="2" ref="L8:L13">RANK(K8,$K$8:$K$18)</f>
        <v>1</v>
      </c>
      <c r="M8" s="51">
        <f>1!$N$33</f>
        <v>64.03225806451613</v>
      </c>
      <c r="N8" s="83">
        <f aca="true" t="shared" si="3" ref="N8:N13">RANK(M8,$M$8:$M$18)</f>
        <v>1</v>
      </c>
      <c r="O8" s="80">
        <f>1!$D$37</f>
        <v>617.5</v>
      </c>
      <c r="P8" s="77">
        <f>1!$D$38</f>
        <v>66.39784946236558</v>
      </c>
      <c r="Q8" s="74"/>
    </row>
    <row r="9" spans="1:17" s="9" customFormat="1" ht="36">
      <c r="A9" s="52">
        <f t="shared" si="0"/>
        <v>6</v>
      </c>
      <c r="B9" s="60">
        <v>39</v>
      </c>
      <c r="C9" s="64" t="s">
        <v>31</v>
      </c>
      <c r="D9" s="64">
        <v>1998</v>
      </c>
      <c r="E9" s="65" t="s">
        <v>32</v>
      </c>
      <c r="F9" s="65" t="s">
        <v>48</v>
      </c>
      <c r="G9" s="65" t="s">
        <v>33</v>
      </c>
      <c r="H9" s="66" t="s">
        <v>34</v>
      </c>
      <c r="I9" s="53">
        <f>2!$D$33</f>
        <v>60</v>
      </c>
      <c r="J9" s="54">
        <f t="shared" si="1"/>
        <v>5</v>
      </c>
      <c r="K9" s="55">
        <f>2!$I$33</f>
        <v>61.29032258064516</v>
      </c>
      <c r="L9" s="54">
        <f t="shared" si="2"/>
        <v>3</v>
      </c>
      <c r="M9" s="55">
        <f>2!$N$33</f>
        <v>57.74193548387097</v>
      </c>
      <c r="N9" s="84">
        <f t="shared" si="3"/>
        <v>8</v>
      </c>
      <c r="O9" s="81">
        <f>2!$D$37</f>
        <v>555</v>
      </c>
      <c r="P9" s="78">
        <f>2!$D$38</f>
        <v>59.67741935483871</v>
      </c>
      <c r="Q9" s="75"/>
    </row>
    <row r="10" spans="1:17" s="9" customFormat="1" ht="54">
      <c r="A10" s="52">
        <f t="shared" si="0"/>
        <v>5</v>
      </c>
      <c r="B10" s="60">
        <v>121</v>
      </c>
      <c r="C10" s="61" t="s">
        <v>36</v>
      </c>
      <c r="D10" s="61">
        <v>1974</v>
      </c>
      <c r="E10" s="61" t="s">
        <v>28</v>
      </c>
      <c r="F10" s="62" t="s">
        <v>77</v>
      </c>
      <c r="G10" s="62" t="s">
        <v>50</v>
      </c>
      <c r="H10" s="63" t="s">
        <v>37</v>
      </c>
      <c r="I10" s="53">
        <f>3!$D$33</f>
        <v>59.516129032258064</v>
      </c>
      <c r="J10" s="54">
        <f t="shared" si="1"/>
        <v>7</v>
      </c>
      <c r="K10" s="55">
        <f>3!$I$33</f>
        <v>62.903225806451616</v>
      </c>
      <c r="L10" s="54">
        <f t="shared" si="2"/>
        <v>2</v>
      </c>
      <c r="M10" s="55">
        <f>3!$N$33</f>
        <v>57.58064516129032</v>
      </c>
      <c r="N10" s="84">
        <f t="shared" si="3"/>
        <v>9</v>
      </c>
      <c r="O10" s="81">
        <f>3!$D$37</f>
        <v>558</v>
      </c>
      <c r="P10" s="78">
        <f>3!$D$38</f>
        <v>60</v>
      </c>
      <c r="Q10" s="75"/>
    </row>
    <row r="11" spans="1:17" s="9" customFormat="1" ht="54">
      <c r="A11" s="52">
        <f t="shared" si="0"/>
        <v>2</v>
      </c>
      <c r="B11" s="60">
        <v>73</v>
      </c>
      <c r="C11" s="61" t="s">
        <v>51</v>
      </c>
      <c r="D11" s="61">
        <v>1989</v>
      </c>
      <c r="E11" s="61" t="s">
        <v>39</v>
      </c>
      <c r="F11" s="62" t="s">
        <v>52</v>
      </c>
      <c r="G11" s="62" t="s">
        <v>53</v>
      </c>
      <c r="H11" s="87" t="s">
        <v>37</v>
      </c>
      <c r="I11" s="53">
        <f>4!$D$33</f>
        <v>63.225806451612904</v>
      </c>
      <c r="J11" s="54">
        <f t="shared" si="1"/>
        <v>2</v>
      </c>
      <c r="K11" s="55">
        <f>4!$I$33</f>
        <v>61.29032258064516</v>
      </c>
      <c r="L11" s="54">
        <f t="shared" si="2"/>
        <v>3</v>
      </c>
      <c r="M11" s="55">
        <f>4!$N$33</f>
        <v>59.67741935483871</v>
      </c>
      <c r="N11" s="84">
        <f t="shared" si="3"/>
        <v>4</v>
      </c>
      <c r="O11" s="81">
        <f>4!$D$37</f>
        <v>571</v>
      </c>
      <c r="P11" s="78">
        <f>4!$D$38</f>
        <v>61.39784946236559</v>
      </c>
      <c r="Q11" s="75"/>
    </row>
    <row r="12" spans="1:17" s="9" customFormat="1" ht="54">
      <c r="A12" s="52">
        <f t="shared" si="0"/>
        <v>10</v>
      </c>
      <c r="B12" s="60">
        <v>71</v>
      </c>
      <c r="C12" s="61" t="s">
        <v>54</v>
      </c>
      <c r="D12" s="61">
        <v>1967</v>
      </c>
      <c r="E12" s="61" t="s">
        <v>32</v>
      </c>
      <c r="F12" s="65" t="s">
        <v>55</v>
      </c>
      <c r="G12" s="65" t="s">
        <v>56</v>
      </c>
      <c r="H12" s="63" t="s">
        <v>57</v>
      </c>
      <c r="I12" s="53">
        <f>5!$D$33</f>
        <v>59.03225806451613</v>
      </c>
      <c r="J12" s="54">
        <f t="shared" si="1"/>
        <v>8</v>
      </c>
      <c r="K12" s="55">
        <f>5!$I$33</f>
        <v>58.064516129032256</v>
      </c>
      <c r="L12" s="54">
        <f t="shared" si="2"/>
        <v>11</v>
      </c>
      <c r="M12" s="55">
        <f>5!$N$33</f>
        <v>54.67741935483871</v>
      </c>
      <c r="N12" s="84">
        <f t="shared" si="3"/>
        <v>11</v>
      </c>
      <c r="O12" s="81">
        <f>5!$D$37</f>
        <v>532.5</v>
      </c>
      <c r="P12" s="78">
        <f>5!$D$38</f>
        <v>57.25806451612903</v>
      </c>
      <c r="Q12" s="75"/>
    </row>
    <row r="13" spans="1:17" s="9" customFormat="1" ht="36">
      <c r="A13" s="52">
        <f t="shared" si="0"/>
        <v>4</v>
      </c>
      <c r="B13" s="60">
        <v>92</v>
      </c>
      <c r="C13" s="61" t="s">
        <v>58</v>
      </c>
      <c r="D13" s="61">
        <v>1983</v>
      </c>
      <c r="E13" s="64" t="s">
        <v>35</v>
      </c>
      <c r="F13" s="62" t="s">
        <v>59</v>
      </c>
      <c r="G13" s="62" t="s">
        <v>60</v>
      </c>
      <c r="H13" s="63" t="s">
        <v>61</v>
      </c>
      <c r="I13" s="53">
        <f>6!$D$33</f>
        <v>60.806451612903224</v>
      </c>
      <c r="J13" s="54">
        <f t="shared" si="1"/>
        <v>4</v>
      </c>
      <c r="K13" s="55">
        <f>6!$I$33</f>
        <v>60.96774193548387</v>
      </c>
      <c r="L13" s="54">
        <f t="shared" si="2"/>
        <v>5</v>
      </c>
      <c r="M13" s="55">
        <f>6!$N$33</f>
        <v>60.645161290322584</v>
      </c>
      <c r="N13" s="84">
        <f t="shared" si="3"/>
        <v>3</v>
      </c>
      <c r="O13" s="81">
        <f>6!$D$37</f>
        <v>565.5</v>
      </c>
      <c r="P13" s="78">
        <f>6!$D$38</f>
        <v>60.80645161290323</v>
      </c>
      <c r="Q13" s="75">
        <v>2</v>
      </c>
    </row>
    <row r="14" spans="1:17" s="9" customFormat="1" ht="54">
      <c r="A14" s="52">
        <f t="shared" si="0"/>
        <v>8</v>
      </c>
      <c r="B14" s="60">
        <v>49</v>
      </c>
      <c r="C14" s="61" t="s">
        <v>62</v>
      </c>
      <c r="D14" s="61">
        <v>1990</v>
      </c>
      <c r="E14" s="61" t="s">
        <v>28</v>
      </c>
      <c r="F14" s="62" t="s">
        <v>63</v>
      </c>
      <c r="G14" s="62" t="s">
        <v>29</v>
      </c>
      <c r="H14" s="63" t="s">
        <v>30</v>
      </c>
      <c r="I14" s="53">
        <f>7!$D$33</f>
        <v>57.903225806451616</v>
      </c>
      <c r="J14" s="54">
        <f>RANK(I14,$I$8:$I$18)</f>
        <v>9</v>
      </c>
      <c r="K14" s="55">
        <f>7!$I$33</f>
        <v>58.87096774193548</v>
      </c>
      <c r="L14" s="54">
        <f>RANK(K14,$K$8:$K$18)</f>
        <v>8</v>
      </c>
      <c r="M14" s="55">
        <f>7!$N$33</f>
        <v>58.70967741935484</v>
      </c>
      <c r="N14" s="84">
        <f>RANK(M14,$M$8:$M$18)</f>
        <v>6</v>
      </c>
      <c r="O14" s="81">
        <f>7!$D$37</f>
        <v>544</v>
      </c>
      <c r="P14" s="78">
        <f>7!$D$38</f>
        <v>58.49462365591398</v>
      </c>
      <c r="Q14" s="86"/>
    </row>
    <row r="15" spans="1:17" s="9" customFormat="1" ht="54">
      <c r="A15" s="52">
        <f t="shared" si="0"/>
        <v>3</v>
      </c>
      <c r="B15" s="60">
        <v>78</v>
      </c>
      <c r="C15" s="61" t="s">
        <v>64</v>
      </c>
      <c r="D15" s="61">
        <v>1985</v>
      </c>
      <c r="E15" s="61" t="s">
        <v>28</v>
      </c>
      <c r="F15" s="62" t="s">
        <v>65</v>
      </c>
      <c r="G15" s="62" t="s">
        <v>66</v>
      </c>
      <c r="H15" s="63" t="s">
        <v>67</v>
      </c>
      <c r="I15" s="53">
        <f>8!$D$33</f>
        <v>60.96774193548387</v>
      </c>
      <c r="J15" s="54">
        <f>RANK(I15,$I$8:$I$18)</f>
        <v>3</v>
      </c>
      <c r="K15" s="55">
        <f>8!$I$33</f>
        <v>59.354838709677416</v>
      </c>
      <c r="L15" s="54">
        <f>RANK(K15,$K$8:$K$18)</f>
        <v>6</v>
      </c>
      <c r="M15" s="55">
        <f>8!$N$33</f>
        <v>62.58064516129032</v>
      </c>
      <c r="N15" s="84">
        <f>RANK(M15,$M$8:$M$18)</f>
        <v>2</v>
      </c>
      <c r="O15" s="81">
        <f>8!$D$37</f>
        <v>567</v>
      </c>
      <c r="P15" s="78">
        <f>8!$D$38</f>
        <v>60.967741935483865</v>
      </c>
      <c r="Q15" s="86">
        <v>1</v>
      </c>
    </row>
    <row r="16" spans="1:17" s="9" customFormat="1" ht="54">
      <c r="A16" s="52">
        <f t="shared" si="0"/>
        <v>7</v>
      </c>
      <c r="B16" s="60">
        <v>53</v>
      </c>
      <c r="C16" s="61" t="s">
        <v>68</v>
      </c>
      <c r="D16" s="61">
        <v>1990</v>
      </c>
      <c r="E16" s="61" t="s">
        <v>28</v>
      </c>
      <c r="F16" s="62" t="s">
        <v>69</v>
      </c>
      <c r="G16" s="62" t="s">
        <v>29</v>
      </c>
      <c r="H16" s="63" t="s">
        <v>70</v>
      </c>
      <c r="I16" s="53">
        <f>9!$D$33</f>
        <v>59.67741935483871</v>
      </c>
      <c r="J16" s="54">
        <f>RANK(I16,$I$8:$I$18)</f>
        <v>6</v>
      </c>
      <c r="K16" s="55">
        <f>9!$I$33</f>
        <v>59.03225806451613</v>
      </c>
      <c r="L16" s="54">
        <f>RANK(K16,$K$8:$K$18)</f>
        <v>7</v>
      </c>
      <c r="M16" s="55">
        <f>9!$N$33</f>
        <v>59.67741935483871</v>
      </c>
      <c r="N16" s="84">
        <f>RANK(M16,$M$8:$M$18)</f>
        <v>4</v>
      </c>
      <c r="O16" s="81">
        <f>9!$D$37</f>
        <v>553</v>
      </c>
      <c r="P16" s="78">
        <f>9!$D$38</f>
        <v>59.462365591397855</v>
      </c>
      <c r="Q16" s="86"/>
    </row>
    <row r="17" spans="1:17" s="9" customFormat="1" ht="54">
      <c r="A17" s="52">
        <f t="shared" si="0"/>
        <v>11</v>
      </c>
      <c r="B17" s="60">
        <v>26</v>
      </c>
      <c r="C17" s="61" t="s">
        <v>71</v>
      </c>
      <c r="D17" s="61">
        <v>1993</v>
      </c>
      <c r="E17" s="61" t="s">
        <v>28</v>
      </c>
      <c r="F17" s="62" t="s">
        <v>72</v>
      </c>
      <c r="G17" s="65" t="s">
        <v>73</v>
      </c>
      <c r="H17" s="63" t="s">
        <v>37</v>
      </c>
      <c r="I17" s="53">
        <f>'10'!$D$33</f>
        <v>54.67741935483871</v>
      </c>
      <c r="J17" s="54">
        <f>RANK(I17,$I$8:$I$18)</f>
        <v>11</v>
      </c>
      <c r="K17" s="55">
        <f>'10'!$I$33</f>
        <v>58.54838709677419</v>
      </c>
      <c r="L17" s="54">
        <f>RANK(K17,$K$8:$K$18)</f>
        <v>10</v>
      </c>
      <c r="M17" s="55">
        <f>'10'!$N$33</f>
        <v>57.58064516129032</v>
      </c>
      <c r="N17" s="84">
        <f>RANK(M17,$M$8:$M$18)</f>
        <v>9</v>
      </c>
      <c r="O17" s="81">
        <f>'10'!$D$37</f>
        <v>529.5</v>
      </c>
      <c r="P17" s="78">
        <f>'10'!$D$38</f>
        <v>56.935483870967744</v>
      </c>
      <c r="Q17" s="86"/>
    </row>
    <row r="18" spans="1:17" s="9" customFormat="1" ht="54.75" thickBot="1">
      <c r="A18" s="56">
        <f t="shared" si="0"/>
        <v>9</v>
      </c>
      <c r="B18" s="67">
        <v>100</v>
      </c>
      <c r="C18" s="68" t="s">
        <v>38</v>
      </c>
      <c r="D18" s="68">
        <v>1982</v>
      </c>
      <c r="E18" s="68" t="s">
        <v>39</v>
      </c>
      <c r="F18" s="69" t="s">
        <v>74</v>
      </c>
      <c r="G18" s="69" t="s">
        <v>40</v>
      </c>
      <c r="H18" s="70" t="s">
        <v>37</v>
      </c>
      <c r="I18" s="57">
        <f>'11'!$D$33</f>
        <v>57.74193548387097</v>
      </c>
      <c r="J18" s="58">
        <f>RANK(I18,$I$8:$I$18)</f>
        <v>10</v>
      </c>
      <c r="K18" s="59">
        <f>'11'!$I$33</f>
        <v>58.70967741935484</v>
      </c>
      <c r="L18" s="58">
        <f>RANK(K18,$K$8:$K$18)</f>
        <v>9</v>
      </c>
      <c r="M18" s="59">
        <f>'11'!$N$33</f>
        <v>58.38709677419355</v>
      </c>
      <c r="N18" s="85">
        <f>RANK(M18,$M$8:$M$18)</f>
        <v>7</v>
      </c>
      <c r="O18" s="82">
        <f>'11'!$D$37</f>
        <v>542</v>
      </c>
      <c r="P18" s="79">
        <f>'11'!$D$38</f>
        <v>58.27956989247312</v>
      </c>
      <c r="Q18" s="76"/>
    </row>
    <row r="20" spans="1:13" s="5" customFormat="1" ht="27" customHeight="1">
      <c r="A20" s="88"/>
      <c r="B20" s="88"/>
      <c r="C20" s="88"/>
      <c r="D20" s="89" t="s">
        <v>9</v>
      </c>
      <c r="E20" s="90" t="s">
        <v>41</v>
      </c>
      <c r="F20" s="91" t="s">
        <v>44</v>
      </c>
      <c r="G20" s="92"/>
      <c r="H20" s="88"/>
      <c r="I20" s="88"/>
      <c r="J20" s="88"/>
      <c r="K20" s="88"/>
      <c r="L20" s="88"/>
      <c r="M20" s="88"/>
    </row>
    <row r="21" spans="1:13" s="5" customFormat="1" ht="23.25" customHeight="1">
      <c r="A21" s="88"/>
      <c r="B21" s="88"/>
      <c r="C21" s="88"/>
      <c r="D21" s="88"/>
      <c r="E21" s="90" t="s">
        <v>16</v>
      </c>
      <c r="F21" s="91" t="s">
        <v>45</v>
      </c>
      <c r="G21" s="92"/>
      <c r="H21" s="88"/>
      <c r="I21" s="88"/>
      <c r="J21" s="88"/>
      <c r="K21" s="88"/>
      <c r="L21" s="88"/>
      <c r="M21" s="88"/>
    </row>
    <row r="22" spans="1:13" s="5" customFormat="1" ht="22.5" customHeight="1">
      <c r="A22" s="88"/>
      <c r="B22" s="88"/>
      <c r="C22" s="88"/>
      <c r="D22" s="88"/>
      <c r="E22" s="90" t="s">
        <v>42</v>
      </c>
      <c r="F22" s="91" t="s">
        <v>46</v>
      </c>
      <c r="G22" s="92"/>
      <c r="H22" s="88"/>
      <c r="I22" s="88"/>
      <c r="J22" s="88"/>
      <c r="K22" s="88"/>
      <c r="L22" s="88"/>
      <c r="M22" s="88"/>
    </row>
    <row r="23" spans="1:13" s="5" customFormat="1" ht="11.25" customHeight="1">
      <c r="A23" s="88"/>
      <c r="B23" s="88"/>
      <c r="C23" s="88"/>
      <c r="D23" s="88"/>
      <c r="E23" s="88"/>
      <c r="F23" s="90"/>
      <c r="G23" s="88"/>
      <c r="H23" s="88"/>
      <c r="I23" s="88"/>
      <c r="J23" s="88"/>
      <c r="K23" s="88"/>
      <c r="L23" s="88"/>
      <c r="M23" s="88"/>
    </row>
    <row r="24" spans="1:13" s="5" customFormat="1" ht="31.5" customHeight="1">
      <c r="A24" s="88" t="s">
        <v>24</v>
      </c>
      <c r="B24" s="88"/>
      <c r="C24" s="88"/>
      <c r="D24" s="88"/>
      <c r="E24" s="93"/>
      <c r="F24" s="91"/>
      <c r="G24" s="94"/>
      <c r="H24" s="95" t="s">
        <v>25</v>
      </c>
      <c r="I24" s="88"/>
      <c r="J24" s="88"/>
      <c r="K24" s="88"/>
      <c r="L24" s="88"/>
      <c r="M24" s="88"/>
    </row>
  </sheetData>
  <sheetProtection selectLockedCells="1" selectUnlockedCells="1"/>
  <mergeCells count="18"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  <mergeCell ref="K7:L7"/>
    <mergeCell ref="M7:N7"/>
  </mergeCells>
  <printOptions/>
  <pageMargins left="0.9451388888888889" right="0.7479166666666667" top="0.39375" bottom="0.39375" header="0.5118055555555555" footer="0.5118055555555555"/>
  <pageSetup fitToHeight="1" fitToWidth="1" horizontalDpi="300" verticalDpi="300" orientation="landscape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K43"/>
  <sheetViews>
    <sheetView zoomScalePageLayoutView="0" workbookViewId="0" topLeftCell="A24">
      <selection activeCell="T39" sqref="T39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4.5</v>
      </c>
      <c r="D4" s="19">
        <f aca="true" t="shared" si="0" ref="D4:D25">C4</f>
        <v>4.5</v>
      </c>
      <c r="E4" s="20"/>
      <c r="F4" s="22">
        <v>1</v>
      </c>
      <c r="G4" s="22"/>
      <c r="H4" s="23">
        <v>4</v>
      </c>
      <c r="I4" s="19">
        <f>H4</f>
        <v>4</v>
      </c>
      <c r="J4" s="21"/>
      <c r="K4" s="22">
        <v>1</v>
      </c>
      <c r="L4" s="22"/>
      <c r="M4" s="23">
        <v>5.5</v>
      </c>
      <c r="N4" s="19">
        <f>M4</f>
        <v>5.5</v>
      </c>
      <c r="O4" s="21"/>
    </row>
    <row r="5" spans="1:15" ht="13.5">
      <c r="A5" s="22">
        <v>2</v>
      </c>
      <c r="B5" s="22"/>
      <c r="C5" s="23">
        <v>6.5</v>
      </c>
      <c r="D5" s="19">
        <f t="shared" si="0"/>
        <v>6.5</v>
      </c>
      <c r="E5" s="20"/>
      <c r="F5" s="22">
        <v>2</v>
      </c>
      <c r="G5" s="22"/>
      <c r="H5" s="23">
        <v>7</v>
      </c>
      <c r="I5" s="19">
        <f>H5</f>
        <v>7</v>
      </c>
      <c r="J5" s="21"/>
      <c r="K5" s="22">
        <v>2</v>
      </c>
      <c r="L5" s="22"/>
      <c r="M5" s="23">
        <v>6</v>
      </c>
      <c r="N5" s="19">
        <f>M5</f>
        <v>6</v>
      </c>
      <c r="O5" s="21"/>
    </row>
    <row r="6" spans="1:15" ht="13.5">
      <c r="A6" s="24">
        <v>3</v>
      </c>
      <c r="B6" s="24"/>
      <c r="C6" s="23">
        <v>6.5</v>
      </c>
      <c r="D6" s="25">
        <f t="shared" si="0"/>
        <v>6.5</v>
      </c>
      <c r="E6" s="20"/>
      <c r="F6" s="24">
        <v>3</v>
      </c>
      <c r="G6" s="24"/>
      <c r="H6" s="23">
        <v>6.5</v>
      </c>
      <c r="I6" s="25">
        <f>H6</f>
        <v>6.5</v>
      </c>
      <c r="J6" s="21"/>
      <c r="K6" s="24">
        <v>3</v>
      </c>
      <c r="L6" s="24"/>
      <c r="M6" s="23">
        <v>6.5</v>
      </c>
      <c r="N6" s="25">
        <f>M6</f>
        <v>6.5</v>
      </c>
      <c r="O6" s="21"/>
    </row>
    <row r="7" spans="1:15" s="13" customFormat="1" ht="13.5">
      <c r="A7" s="24">
        <v>4</v>
      </c>
      <c r="B7" s="24"/>
      <c r="C7" s="23">
        <v>6</v>
      </c>
      <c r="D7" s="25">
        <f t="shared" si="0"/>
        <v>6</v>
      </c>
      <c r="E7" s="20"/>
      <c r="F7" s="24">
        <v>4</v>
      </c>
      <c r="G7" s="24"/>
      <c r="H7" s="23">
        <v>6.5</v>
      </c>
      <c r="I7" s="25">
        <f>H7</f>
        <v>6.5</v>
      </c>
      <c r="J7" s="21"/>
      <c r="K7" s="24">
        <v>4</v>
      </c>
      <c r="L7" s="24"/>
      <c r="M7" s="23">
        <v>6</v>
      </c>
      <c r="N7" s="25">
        <f>M7</f>
        <v>6</v>
      </c>
      <c r="O7" s="21"/>
    </row>
    <row r="8" spans="1:15" s="13" customFormat="1" ht="13.5">
      <c r="A8" s="24">
        <v>5</v>
      </c>
      <c r="B8" s="24"/>
      <c r="C8" s="23">
        <v>5.5</v>
      </c>
      <c r="D8" s="25">
        <f t="shared" si="0"/>
        <v>5.5</v>
      </c>
      <c r="E8" s="20"/>
      <c r="F8" s="24">
        <v>5</v>
      </c>
      <c r="G8" s="24"/>
      <c r="H8" s="23">
        <v>5.5</v>
      </c>
      <c r="I8" s="25">
        <f>H8</f>
        <v>5.5</v>
      </c>
      <c r="J8" s="21"/>
      <c r="K8" s="24">
        <v>5</v>
      </c>
      <c r="L8" s="24"/>
      <c r="M8" s="23">
        <v>5.5</v>
      </c>
      <c r="N8" s="25">
        <f>M8</f>
        <v>5.5</v>
      </c>
      <c r="O8" s="21"/>
    </row>
    <row r="9" spans="1:15" ht="13.5">
      <c r="A9" s="71">
        <v>6</v>
      </c>
      <c r="B9" s="71">
        <v>2</v>
      </c>
      <c r="C9" s="72">
        <v>6</v>
      </c>
      <c r="D9" s="73">
        <f>C9*B9</f>
        <v>12</v>
      </c>
      <c r="E9" s="20"/>
      <c r="F9" s="71">
        <v>6</v>
      </c>
      <c r="G9" s="71">
        <v>2</v>
      </c>
      <c r="H9" s="72">
        <v>6</v>
      </c>
      <c r="I9" s="73">
        <f>H9*G9</f>
        <v>12</v>
      </c>
      <c r="J9" s="21"/>
      <c r="K9" s="71">
        <v>6</v>
      </c>
      <c r="L9" s="71">
        <v>2</v>
      </c>
      <c r="M9" s="72">
        <v>6</v>
      </c>
      <c r="N9" s="73">
        <f>M9*L9</f>
        <v>12</v>
      </c>
      <c r="O9" s="21"/>
    </row>
    <row r="10" spans="1:15" ht="13.5">
      <c r="A10" s="22">
        <v>7</v>
      </c>
      <c r="B10" s="22"/>
      <c r="C10" s="23">
        <v>6</v>
      </c>
      <c r="D10" s="19">
        <f t="shared" si="0"/>
        <v>6</v>
      </c>
      <c r="E10" s="20"/>
      <c r="F10" s="22">
        <v>7</v>
      </c>
      <c r="G10" s="22"/>
      <c r="H10" s="23">
        <v>7</v>
      </c>
      <c r="I10" s="19">
        <f aca="true" t="shared" si="1" ref="I10:I17">H10</f>
        <v>7</v>
      </c>
      <c r="J10" s="21"/>
      <c r="K10" s="22">
        <v>7</v>
      </c>
      <c r="L10" s="22"/>
      <c r="M10" s="23">
        <v>6</v>
      </c>
      <c r="N10" s="19">
        <f aca="true" t="shared" si="2" ref="N10:N17">M10</f>
        <v>6</v>
      </c>
      <c r="O10" s="21"/>
    </row>
    <row r="11" spans="1:15" s="13" customFormat="1" ht="13.5">
      <c r="A11" s="24">
        <v>8</v>
      </c>
      <c r="B11" s="26"/>
      <c r="C11" s="23">
        <v>5.5</v>
      </c>
      <c r="D11" s="25">
        <f t="shared" si="0"/>
        <v>5.5</v>
      </c>
      <c r="E11" s="20"/>
      <c r="F11" s="24">
        <v>8</v>
      </c>
      <c r="G11" s="26"/>
      <c r="H11" s="23">
        <v>5</v>
      </c>
      <c r="I11" s="25">
        <f t="shared" si="1"/>
        <v>5</v>
      </c>
      <c r="J11" s="21"/>
      <c r="K11" s="24">
        <v>8</v>
      </c>
      <c r="L11" s="26"/>
      <c r="M11" s="23">
        <v>4.5</v>
      </c>
      <c r="N11" s="25">
        <f t="shared" si="2"/>
        <v>4.5</v>
      </c>
      <c r="O11" s="21"/>
    </row>
    <row r="12" spans="1:15" ht="13.5">
      <c r="A12" s="22">
        <v>9</v>
      </c>
      <c r="B12" s="22"/>
      <c r="C12" s="23">
        <v>5.5</v>
      </c>
      <c r="D12" s="19">
        <f t="shared" si="0"/>
        <v>5.5</v>
      </c>
      <c r="E12" s="20"/>
      <c r="F12" s="22">
        <v>9</v>
      </c>
      <c r="G12" s="22"/>
      <c r="H12" s="23">
        <v>5</v>
      </c>
      <c r="I12" s="19">
        <f t="shared" si="1"/>
        <v>5</v>
      </c>
      <c r="J12" s="21"/>
      <c r="K12" s="22">
        <v>9</v>
      </c>
      <c r="L12" s="22"/>
      <c r="M12" s="23">
        <v>5</v>
      </c>
      <c r="N12" s="19">
        <f t="shared" si="2"/>
        <v>5</v>
      </c>
      <c r="O12" s="21"/>
    </row>
    <row r="13" spans="1:15" s="13" customFormat="1" ht="13.5">
      <c r="A13" s="24">
        <v>10</v>
      </c>
      <c r="B13" s="24"/>
      <c r="C13" s="23">
        <v>6.5</v>
      </c>
      <c r="D13" s="25">
        <f t="shared" si="0"/>
        <v>6.5</v>
      </c>
      <c r="E13" s="20"/>
      <c r="F13" s="24">
        <v>10</v>
      </c>
      <c r="G13" s="24"/>
      <c r="H13" s="23">
        <v>6.5</v>
      </c>
      <c r="I13" s="25">
        <f t="shared" si="1"/>
        <v>6.5</v>
      </c>
      <c r="J13" s="21"/>
      <c r="K13" s="24">
        <v>10</v>
      </c>
      <c r="L13" s="24"/>
      <c r="M13" s="23">
        <v>6.5</v>
      </c>
      <c r="N13" s="25">
        <f t="shared" si="2"/>
        <v>6.5</v>
      </c>
      <c r="O13" s="21"/>
    </row>
    <row r="14" spans="1:15" ht="13.5">
      <c r="A14" s="24">
        <v>11</v>
      </c>
      <c r="B14" s="24"/>
      <c r="C14" s="23">
        <v>6.5</v>
      </c>
      <c r="D14" s="25">
        <f t="shared" si="0"/>
        <v>6.5</v>
      </c>
      <c r="E14" s="20"/>
      <c r="F14" s="24">
        <v>11</v>
      </c>
      <c r="G14" s="24"/>
      <c r="H14" s="23">
        <v>6.5</v>
      </c>
      <c r="I14" s="25">
        <f t="shared" si="1"/>
        <v>6.5</v>
      </c>
      <c r="J14" s="21"/>
      <c r="K14" s="24">
        <v>11</v>
      </c>
      <c r="L14" s="24"/>
      <c r="M14" s="23">
        <v>6</v>
      </c>
      <c r="N14" s="25">
        <f t="shared" si="2"/>
        <v>6</v>
      </c>
      <c r="O14" s="21"/>
    </row>
    <row r="15" spans="1:15" ht="13.5">
      <c r="A15" s="24">
        <v>12</v>
      </c>
      <c r="B15" s="24"/>
      <c r="C15" s="23">
        <v>6.5</v>
      </c>
      <c r="D15" s="25">
        <f t="shared" si="0"/>
        <v>6.5</v>
      </c>
      <c r="E15" s="20"/>
      <c r="F15" s="24">
        <v>12</v>
      </c>
      <c r="G15" s="24"/>
      <c r="H15" s="23">
        <v>6.5</v>
      </c>
      <c r="I15" s="25">
        <f t="shared" si="1"/>
        <v>6.5</v>
      </c>
      <c r="J15" s="21"/>
      <c r="K15" s="24">
        <v>12</v>
      </c>
      <c r="L15" s="24"/>
      <c r="M15" s="23">
        <v>6</v>
      </c>
      <c r="N15" s="25">
        <f t="shared" si="2"/>
        <v>6</v>
      </c>
      <c r="O15" s="21"/>
    </row>
    <row r="16" spans="1:15" s="13" customFormat="1" ht="13.5">
      <c r="A16" s="24">
        <v>13</v>
      </c>
      <c r="B16" s="24"/>
      <c r="C16" s="23">
        <v>6</v>
      </c>
      <c r="D16" s="25">
        <f t="shared" si="0"/>
        <v>6</v>
      </c>
      <c r="E16" s="20"/>
      <c r="F16" s="24">
        <v>13</v>
      </c>
      <c r="G16" s="24"/>
      <c r="H16" s="23">
        <v>6.5</v>
      </c>
      <c r="I16" s="25">
        <f t="shared" si="1"/>
        <v>6.5</v>
      </c>
      <c r="J16" s="21"/>
      <c r="K16" s="24">
        <v>13</v>
      </c>
      <c r="L16" s="24"/>
      <c r="M16" s="23">
        <v>6.5</v>
      </c>
      <c r="N16" s="25">
        <f t="shared" si="2"/>
        <v>6.5</v>
      </c>
      <c r="O16" s="21"/>
    </row>
    <row r="17" spans="1:15" s="13" customFormat="1" ht="13.5">
      <c r="A17" s="24">
        <v>14</v>
      </c>
      <c r="B17" s="24"/>
      <c r="C17" s="23">
        <v>6.5</v>
      </c>
      <c r="D17" s="25">
        <f t="shared" si="0"/>
        <v>6.5</v>
      </c>
      <c r="E17" s="20"/>
      <c r="F17" s="24">
        <v>14</v>
      </c>
      <c r="G17" s="24"/>
      <c r="H17" s="23">
        <v>6</v>
      </c>
      <c r="I17" s="25">
        <f t="shared" si="1"/>
        <v>6</v>
      </c>
      <c r="J17" s="21"/>
      <c r="K17" s="24">
        <v>14</v>
      </c>
      <c r="L17" s="24"/>
      <c r="M17" s="23">
        <v>6.5</v>
      </c>
      <c r="N17" s="25">
        <f t="shared" si="2"/>
        <v>6.5</v>
      </c>
      <c r="O17" s="21"/>
    </row>
    <row r="18" spans="1:15" ht="13.5">
      <c r="A18" s="71">
        <v>15</v>
      </c>
      <c r="B18" s="71">
        <v>2</v>
      </c>
      <c r="C18" s="72">
        <v>6</v>
      </c>
      <c r="D18" s="73">
        <f>C18*B18</f>
        <v>12</v>
      </c>
      <c r="E18" s="20"/>
      <c r="F18" s="71">
        <v>15</v>
      </c>
      <c r="G18" s="71">
        <v>2</v>
      </c>
      <c r="H18" s="72">
        <v>6</v>
      </c>
      <c r="I18" s="73">
        <f>H18*G18</f>
        <v>12</v>
      </c>
      <c r="J18" s="21"/>
      <c r="K18" s="71">
        <v>15</v>
      </c>
      <c r="L18" s="71">
        <v>2</v>
      </c>
      <c r="M18" s="72">
        <v>6.5</v>
      </c>
      <c r="N18" s="73">
        <f>M18*L18</f>
        <v>13</v>
      </c>
      <c r="O18" s="21"/>
    </row>
    <row r="19" spans="1:15" ht="13.5">
      <c r="A19" s="22">
        <v>16</v>
      </c>
      <c r="B19" s="22"/>
      <c r="C19" s="23">
        <v>6.5</v>
      </c>
      <c r="D19" s="19">
        <f t="shared" si="0"/>
        <v>6.5</v>
      </c>
      <c r="E19" s="20"/>
      <c r="F19" s="22">
        <v>16</v>
      </c>
      <c r="G19" s="22"/>
      <c r="H19" s="23">
        <v>6.5</v>
      </c>
      <c r="I19" s="19">
        <f>H19</f>
        <v>6.5</v>
      </c>
      <c r="J19" s="21"/>
      <c r="K19" s="22">
        <v>16</v>
      </c>
      <c r="L19" s="22"/>
      <c r="M19" s="23">
        <v>6.5</v>
      </c>
      <c r="N19" s="19">
        <f>M19</f>
        <v>6.5</v>
      </c>
      <c r="O19" s="21"/>
    </row>
    <row r="20" spans="1:15" ht="13.5">
      <c r="A20" s="22">
        <v>17</v>
      </c>
      <c r="B20" s="22"/>
      <c r="C20" s="23">
        <v>6</v>
      </c>
      <c r="D20" s="19">
        <f t="shared" si="0"/>
        <v>6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6.5</v>
      </c>
      <c r="N20" s="19">
        <f>M20</f>
        <v>6.5</v>
      </c>
      <c r="O20" s="21"/>
    </row>
    <row r="21" spans="1:15" s="13" customFormat="1" ht="13.5">
      <c r="A21" s="24">
        <v>18</v>
      </c>
      <c r="B21" s="24"/>
      <c r="C21" s="23">
        <v>6</v>
      </c>
      <c r="D21" s="25">
        <f t="shared" si="0"/>
        <v>6</v>
      </c>
      <c r="E21" s="20"/>
      <c r="F21" s="24">
        <v>18</v>
      </c>
      <c r="G21" s="24"/>
      <c r="H21" s="23">
        <v>7</v>
      </c>
      <c r="I21" s="25">
        <f>H21</f>
        <v>7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5.5</v>
      </c>
      <c r="D22" s="19">
        <f t="shared" si="0"/>
        <v>5.5</v>
      </c>
      <c r="E22" s="20"/>
      <c r="F22" s="22">
        <v>19</v>
      </c>
      <c r="G22" s="22"/>
      <c r="H22" s="23">
        <v>4</v>
      </c>
      <c r="I22" s="19">
        <f>H22</f>
        <v>4</v>
      </c>
      <c r="J22" s="21"/>
      <c r="K22" s="22">
        <v>19</v>
      </c>
      <c r="L22" s="22"/>
      <c r="M22" s="23">
        <v>3</v>
      </c>
      <c r="N22" s="19">
        <f>M22</f>
        <v>3</v>
      </c>
      <c r="O22" s="21"/>
    </row>
    <row r="23" spans="1:15" ht="13.5">
      <c r="A23" s="24">
        <v>20</v>
      </c>
      <c r="B23" s="22"/>
      <c r="C23" s="23">
        <v>6</v>
      </c>
      <c r="D23" s="19">
        <f t="shared" si="0"/>
        <v>6</v>
      </c>
      <c r="E23" s="20"/>
      <c r="F23" s="24">
        <v>20</v>
      </c>
      <c r="G23" s="22"/>
      <c r="H23" s="23">
        <v>5.5</v>
      </c>
      <c r="I23" s="19">
        <f>H23</f>
        <v>5.5</v>
      </c>
      <c r="J23" s="21"/>
      <c r="K23" s="24">
        <v>20</v>
      </c>
      <c r="L23" s="22"/>
      <c r="M23" s="23">
        <v>6.5</v>
      </c>
      <c r="N23" s="19">
        <f>M23</f>
        <v>6.5</v>
      </c>
      <c r="O23" s="21"/>
    </row>
    <row r="24" spans="1:15" ht="13.5">
      <c r="A24" s="71">
        <v>21</v>
      </c>
      <c r="B24" s="71">
        <v>2</v>
      </c>
      <c r="C24" s="72">
        <v>6.5</v>
      </c>
      <c r="D24" s="73">
        <f>C24*B24</f>
        <v>13</v>
      </c>
      <c r="E24" s="20"/>
      <c r="F24" s="71">
        <v>21</v>
      </c>
      <c r="G24" s="71">
        <v>2</v>
      </c>
      <c r="H24" s="72">
        <v>6.5</v>
      </c>
      <c r="I24" s="73">
        <f>H24*G24</f>
        <v>13</v>
      </c>
      <c r="J24" s="21"/>
      <c r="K24" s="71">
        <v>21</v>
      </c>
      <c r="L24" s="71">
        <v>2</v>
      </c>
      <c r="M24" s="72">
        <v>6</v>
      </c>
      <c r="N24" s="73">
        <f>M24*L24</f>
        <v>12</v>
      </c>
      <c r="O24" s="21"/>
    </row>
    <row r="25" spans="1:15" ht="13.5">
      <c r="A25" s="24">
        <v>22</v>
      </c>
      <c r="B25" s="22"/>
      <c r="C25" s="23">
        <v>4</v>
      </c>
      <c r="D25" s="19">
        <f t="shared" si="0"/>
        <v>4</v>
      </c>
      <c r="E25" s="20"/>
      <c r="F25" s="24">
        <v>22</v>
      </c>
      <c r="G25" s="22"/>
      <c r="H25" s="23">
        <v>5</v>
      </c>
      <c r="I25" s="19">
        <f>H25</f>
        <v>5</v>
      </c>
      <c r="J25" s="21"/>
      <c r="K25" s="24">
        <v>22</v>
      </c>
      <c r="L25" s="22"/>
      <c r="M25" s="23">
        <v>5</v>
      </c>
      <c r="N25" s="19">
        <f>M25</f>
        <v>5</v>
      </c>
      <c r="O25" s="21"/>
    </row>
    <row r="26" spans="1:15" s="30" customFormat="1" ht="12">
      <c r="A26" s="131"/>
      <c r="B26" s="131"/>
      <c r="C26" s="131"/>
      <c r="D26" s="27">
        <f>SUM(D4:D25)</f>
        <v>149</v>
      </c>
      <c r="E26" s="28"/>
      <c r="F26" s="131"/>
      <c r="G26" s="131"/>
      <c r="H26" s="131"/>
      <c r="I26" s="27">
        <f>SUM(I4:I25)</f>
        <v>149.5</v>
      </c>
      <c r="J26" s="29"/>
      <c r="K26" s="131"/>
      <c r="L26" s="131"/>
      <c r="M26" s="131"/>
      <c r="N26" s="27">
        <f>SUM(N4:N25)</f>
        <v>147</v>
      </c>
      <c r="O26" s="29"/>
    </row>
    <row r="27" spans="1:15" ht="15">
      <c r="A27" s="31">
        <v>1</v>
      </c>
      <c r="B27" s="31">
        <v>1</v>
      </c>
      <c r="C27" s="23">
        <v>6</v>
      </c>
      <c r="D27" s="19">
        <f>C27</f>
        <v>6</v>
      </c>
      <c r="E27" s="20"/>
      <c r="F27" s="31">
        <v>1</v>
      </c>
      <c r="G27" s="31">
        <v>1</v>
      </c>
      <c r="H27" s="23">
        <v>6.5</v>
      </c>
      <c r="I27" s="19">
        <f>H27</f>
        <v>6.5</v>
      </c>
      <c r="J27" s="21"/>
      <c r="K27" s="31">
        <v>1</v>
      </c>
      <c r="L27" s="31">
        <v>1</v>
      </c>
      <c r="M27" s="23">
        <v>6</v>
      </c>
      <c r="N27" s="19">
        <f>M27</f>
        <v>6</v>
      </c>
      <c r="O27" s="21"/>
    </row>
    <row r="28" spans="1:15" ht="15">
      <c r="A28" s="31">
        <v>2</v>
      </c>
      <c r="B28" s="31">
        <v>1</v>
      </c>
      <c r="C28" s="23">
        <v>6</v>
      </c>
      <c r="D28" s="19">
        <f>C28</f>
        <v>6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6</v>
      </c>
      <c r="N28" s="19">
        <f>M28</f>
        <v>6</v>
      </c>
      <c r="O28" s="21"/>
    </row>
    <row r="29" spans="1:15" ht="15">
      <c r="A29" s="31">
        <v>3</v>
      </c>
      <c r="B29" s="31">
        <v>2</v>
      </c>
      <c r="C29" s="23">
        <v>6</v>
      </c>
      <c r="D29" s="19">
        <f>C29*2</f>
        <v>12</v>
      </c>
      <c r="E29" s="20"/>
      <c r="F29" s="31">
        <v>3</v>
      </c>
      <c r="G29" s="31">
        <v>2</v>
      </c>
      <c r="H29" s="23">
        <v>5</v>
      </c>
      <c r="I29" s="19">
        <f>H29*2</f>
        <v>10</v>
      </c>
      <c r="J29" s="21"/>
      <c r="K29" s="31">
        <v>3</v>
      </c>
      <c r="L29" s="31">
        <v>2</v>
      </c>
      <c r="M29" s="23">
        <v>6.5</v>
      </c>
      <c r="N29" s="19">
        <f>M29*2</f>
        <v>13</v>
      </c>
      <c r="O29" s="21"/>
    </row>
    <row r="30" spans="1:15" ht="15">
      <c r="A30" s="31">
        <v>4</v>
      </c>
      <c r="B30" s="31">
        <v>2</v>
      </c>
      <c r="C30" s="23">
        <v>6</v>
      </c>
      <c r="D30" s="19">
        <f>C30*2</f>
        <v>12</v>
      </c>
      <c r="E30" s="20"/>
      <c r="F30" s="31">
        <v>4</v>
      </c>
      <c r="G30" s="31">
        <v>2</v>
      </c>
      <c r="H30" s="23">
        <v>5.5</v>
      </c>
      <c r="I30" s="19">
        <f>H30*2</f>
        <v>11</v>
      </c>
      <c r="J30" s="21"/>
      <c r="K30" s="31">
        <v>4</v>
      </c>
      <c r="L30" s="31">
        <v>2</v>
      </c>
      <c r="M30" s="23">
        <v>6.5</v>
      </c>
      <c r="N30" s="19">
        <f>M30*2</f>
        <v>13</v>
      </c>
      <c r="O30" s="21"/>
    </row>
    <row r="31" spans="1:15" s="30" customFormat="1" ht="15" customHeight="1">
      <c r="A31" s="131"/>
      <c r="B31" s="131"/>
      <c r="C31" s="131"/>
      <c r="D31" s="27">
        <f>SUM(D27:D30)</f>
        <v>36</v>
      </c>
      <c r="E31" s="28"/>
      <c r="F31" s="130"/>
      <c r="G31" s="130"/>
      <c r="H31" s="130"/>
      <c r="I31" s="27">
        <f>SUM(I27:I30)</f>
        <v>33.5</v>
      </c>
      <c r="J31" s="29"/>
      <c r="K31" s="131"/>
      <c r="L31" s="131"/>
      <c r="M31" s="131"/>
      <c r="N31" s="27">
        <f>SUM(N27:N30)</f>
        <v>38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185</v>
      </c>
      <c r="D33" s="48">
        <f>C33*100/310</f>
        <v>59.67741935483871</v>
      </c>
      <c r="E33" s="33"/>
      <c r="F33" s="127"/>
      <c r="G33" s="127"/>
      <c r="H33" s="32">
        <f>SUM(I26+I31)-$D35-$D36</f>
        <v>183</v>
      </c>
      <c r="I33" s="48">
        <f>H33*100/310</f>
        <v>59.03225806451613</v>
      </c>
      <c r="J33" s="34"/>
      <c r="K33" s="35"/>
      <c r="L33" s="36"/>
      <c r="M33" s="32">
        <f>SUM(N26+N31)-$D35-$D36</f>
        <v>185</v>
      </c>
      <c r="N33" s="48">
        <f>M33*100/310</f>
        <v>59.67741935483871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553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59.462365591397855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'!F16</f>
        <v>Vektor, 2007, жер., руд., УВП, Termin-Verba, 702440, Стороженко Ксенія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'!C16</f>
        <v>Полюк Євгенія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'!G16</f>
        <v>КСК ”Horses of Anastasia”,
м. Днепропетровск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D41:O41"/>
    <mergeCell ref="K42:M42"/>
    <mergeCell ref="A43:O43"/>
    <mergeCell ref="A33:B33"/>
    <mergeCell ref="F33:G33"/>
    <mergeCell ref="A37:C37"/>
    <mergeCell ref="A38:C38"/>
    <mergeCell ref="D39:O39"/>
    <mergeCell ref="D40:O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K43"/>
  <sheetViews>
    <sheetView zoomScalePageLayoutView="0" workbookViewId="0" topLeftCell="A18">
      <selection activeCell="H37" sqref="H37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5.5</v>
      </c>
      <c r="D4" s="19">
        <f aca="true" t="shared" si="0" ref="D4:D25">C4</f>
        <v>5.5</v>
      </c>
      <c r="E4" s="20"/>
      <c r="F4" s="22">
        <v>1</v>
      </c>
      <c r="G4" s="22"/>
      <c r="H4" s="23">
        <v>5.5</v>
      </c>
      <c r="I4" s="19">
        <f>H4</f>
        <v>5.5</v>
      </c>
      <c r="J4" s="21"/>
      <c r="K4" s="22">
        <v>1</v>
      </c>
      <c r="L4" s="22"/>
      <c r="M4" s="23">
        <v>6</v>
      </c>
      <c r="N4" s="19">
        <f>M4</f>
        <v>6</v>
      </c>
      <c r="O4" s="21"/>
    </row>
    <row r="5" spans="1:15" ht="13.5">
      <c r="A5" s="22">
        <v>2</v>
      </c>
      <c r="B5" s="22"/>
      <c r="C5" s="23">
        <v>5.5</v>
      </c>
      <c r="D5" s="19">
        <f t="shared" si="0"/>
        <v>5.5</v>
      </c>
      <c r="E5" s="20"/>
      <c r="F5" s="22">
        <v>2</v>
      </c>
      <c r="G5" s="22"/>
      <c r="H5" s="23">
        <v>5</v>
      </c>
      <c r="I5" s="19">
        <f>H5</f>
        <v>5</v>
      </c>
      <c r="J5" s="21"/>
      <c r="K5" s="22">
        <v>2</v>
      </c>
      <c r="L5" s="22"/>
      <c r="M5" s="23">
        <v>5.5</v>
      </c>
      <c r="N5" s="19">
        <f>M5</f>
        <v>5.5</v>
      </c>
      <c r="O5" s="21"/>
    </row>
    <row r="6" spans="1:15" ht="13.5">
      <c r="A6" s="24">
        <v>3</v>
      </c>
      <c r="B6" s="24"/>
      <c r="C6" s="23">
        <v>5.5</v>
      </c>
      <c r="D6" s="25">
        <f t="shared" si="0"/>
        <v>5.5</v>
      </c>
      <c r="E6" s="20"/>
      <c r="F6" s="24">
        <v>3</v>
      </c>
      <c r="G6" s="24"/>
      <c r="H6" s="23">
        <v>6</v>
      </c>
      <c r="I6" s="25">
        <f>H6</f>
        <v>6</v>
      </c>
      <c r="J6" s="21"/>
      <c r="K6" s="24">
        <v>3</v>
      </c>
      <c r="L6" s="24"/>
      <c r="M6" s="23">
        <v>5.5</v>
      </c>
      <c r="N6" s="25">
        <f>M6</f>
        <v>5.5</v>
      </c>
      <c r="O6" s="21"/>
    </row>
    <row r="7" spans="1:15" s="13" customFormat="1" ht="13.5">
      <c r="A7" s="24">
        <v>4</v>
      </c>
      <c r="B7" s="24"/>
      <c r="C7" s="23">
        <v>5.5</v>
      </c>
      <c r="D7" s="25">
        <f t="shared" si="0"/>
        <v>5.5</v>
      </c>
      <c r="E7" s="20"/>
      <c r="F7" s="24">
        <v>4</v>
      </c>
      <c r="G7" s="24"/>
      <c r="H7" s="23">
        <v>6</v>
      </c>
      <c r="I7" s="25">
        <f>H7</f>
        <v>6</v>
      </c>
      <c r="J7" s="21"/>
      <c r="K7" s="24">
        <v>4</v>
      </c>
      <c r="L7" s="24"/>
      <c r="M7" s="23">
        <v>5</v>
      </c>
      <c r="N7" s="25">
        <f>M7</f>
        <v>5</v>
      </c>
      <c r="O7" s="21"/>
    </row>
    <row r="8" spans="1:15" s="13" customFormat="1" ht="13.5">
      <c r="A8" s="24">
        <v>5</v>
      </c>
      <c r="B8" s="24"/>
      <c r="C8" s="23">
        <v>5.5</v>
      </c>
      <c r="D8" s="25">
        <f t="shared" si="0"/>
        <v>5.5</v>
      </c>
      <c r="E8" s="20"/>
      <c r="F8" s="24">
        <v>5</v>
      </c>
      <c r="G8" s="24"/>
      <c r="H8" s="23">
        <v>5</v>
      </c>
      <c r="I8" s="25">
        <f>H8</f>
        <v>5</v>
      </c>
      <c r="J8" s="21"/>
      <c r="K8" s="24">
        <v>5</v>
      </c>
      <c r="L8" s="24"/>
      <c r="M8" s="23">
        <v>5.5</v>
      </c>
      <c r="N8" s="25">
        <f>M8</f>
        <v>5.5</v>
      </c>
      <c r="O8" s="21"/>
    </row>
    <row r="9" spans="1:15" ht="13.5">
      <c r="A9" s="71">
        <v>6</v>
      </c>
      <c r="B9" s="71">
        <v>2</v>
      </c>
      <c r="C9" s="72">
        <v>5.5</v>
      </c>
      <c r="D9" s="73">
        <f>C9*B9</f>
        <v>11</v>
      </c>
      <c r="E9" s="20"/>
      <c r="F9" s="71">
        <v>6</v>
      </c>
      <c r="G9" s="71">
        <v>2</v>
      </c>
      <c r="H9" s="72">
        <v>6</v>
      </c>
      <c r="I9" s="73">
        <f>H9*G9</f>
        <v>12</v>
      </c>
      <c r="J9" s="21"/>
      <c r="K9" s="71">
        <v>6</v>
      </c>
      <c r="L9" s="71">
        <v>2</v>
      </c>
      <c r="M9" s="72">
        <v>6</v>
      </c>
      <c r="N9" s="73">
        <f>M9*L9</f>
        <v>12</v>
      </c>
      <c r="O9" s="21"/>
    </row>
    <row r="10" spans="1:15" ht="13.5">
      <c r="A10" s="22">
        <v>7</v>
      </c>
      <c r="B10" s="22"/>
      <c r="C10" s="23">
        <v>5</v>
      </c>
      <c r="D10" s="19">
        <f t="shared" si="0"/>
        <v>5</v>
      </c>
      <c r="E10" s="20"/>
      <c r="F10" s="22">
        <v>7</v>
      </c>
      <c r="G10" s="22"/>
      <c r="H10" s="23">
        <v>6</v>
      </c>
      <c r="I10" s="19">
        <f aca="true" t="shared" si="1" ref="I10:I17">H10</f>
        <v>6</v>
      </c>
      <c r="J10" s="21"/>
      <c r="K10" s="22">
        <v>7</v>
      </c>
      <c r="L10" s="22"/>
      <c r="M10" s="23">
        <v>6</v>
      </c>
      <c r="N10" s="19">
        <f aca="true" t="shared" si="2" ref="N10:N17">M10</f>
        <v>6</v>
      </c>
      <c r="O10" s="21"/>
    </row>
    <row r="11" spans="1:15" s="13" customFormat="1" ht="13.5">
      <c r="A11" s="24">
        <v>8</v>
      </c>
      <c r="B11" s="26"/>
      <c r="C11" s="23">
        <v>5</v>
      </c>
      <c r="D11" s="25">
        <f t="shared" si="0"/>
        <v>5</v>
      </c>
      <c r="E11" s="20"/>
      <c r="F11" s="24">
        <v>8</v>
      </c>
      <c r="G11" s="26"/>
      <c r="H11" s="23">
        <v>6</v>
      </c>
      <c r="I11" s="25">
        <f t="shared" si="1"/>
        <v>6</v>
      </c>
      <c r="J11" s="21"/>
      <c r="K11" s="24">
        <v>8</v>
      </c>
      <c r="L11" s="26"/>
      <c r="M11" s="23">
        <v>5.5</v>
      </c>
      <c r="N11" s="25">
        <f t="shared" si="2"/>
        <v>5.5</v>
      </c>
      <c r="O11" s="21"/>
    </row>
    <row r="12" spans="1:15" ht="13.5">
      <c r="A12" s="22">
        <v>9</v>
      </c>
      <c r="B12" s="22"/>
      <c r="C12" s="23">
        <v>6</v>
      </c>
      <c r="D12" s="19">
        <f t="shared" si="0"/>
        <v>6</v>
      </c>
      <c r="E12" s="20"/>
      <c r="F12" s="22">
        <v>9</v>
      </c>
      <c r="G12" s="22"/>
      <c r="H12" s="23">
        <v>6</v>
      </c>
      <c r="I12" s="19">
        <f t="shared" si="1"/>
        <v>6</v>
      </c>
      <c r="J12" s="21"/>
      <c r="K12" s="22">
        <v>9</v>
      </c>
      <c r="L12" s="22"/>
      <c r="M12" s="23">
        <v>6</v>
      </c>
      <c r="N12" s="19">
        <f t="shared" si="2"/>
        <v>6</v>
      </c>
      <c r="O12" s="21"/>
    </row>
    <row r="13" spans="1:15" s="13" customFormat="1" ht="13.5">
      <c r="A13" s="24">
        <v>10</v>
      </c>
      <c r="B13" s="24"/>
      <c r="C13" s="23">
        <v>5</v>
      </c>
      <c r="D13" s="25">
        <f t="shared" si="0"/>
        <v>5</v>
      </c>
      <c r="E13" s="20"/>
      <c r="F13" s="24">
        <v>10</v>
      </c>
      <c r="G13" s="24"/>
      <c r="H13" s="23">
        <v>5</v>
      </c>
      <c r="I13" s="25">
        <f t="shared" si="1"/>
        <v>5</v>
      </c>
      <c r="J13" s="21"/>
      <c r="K13" s="24">
        <v>10</v>
      </c>
      <c r="L13" s="24"/>
      <c r="M13" s="23">
        <v>5.5</v>
      </c>
      <c r="N13" s="25">
        <f t="shared" si="2"/>
        <v>5.5</v>
      </c>
      <c r="O13" s="21"/>
    </row>
    <row r="14" spans="1:15" ht="13.5">
      <c r="A14" s="24">
        <v>11</v>
      </c>
      <c r="B14" s="24"/>
      <c r="C14" s="23">
        <v>5.5</v>
      </c>
      <c r="D14" s="25">
        <f t="shared" si="0"/>
        <v>5.5</v>
      </c>
      <c r="E14" s="20"/>
      <c r="F14" s="24">
        <v>11</v>
      </c>
      <c r="G14" s="24"/>
      <c r="H14" s="23">
        <v>6</v>
      </c>
      <c r="I14" s="25">
        <f t="shared" si="1"/>
        <v>6</v>
      </c>
      <c r="J14" s="21"/>
      <c r="K14" s="24">
        <v>11</v>
      </c>
      <c r="L14" s="24"/>
      <c r="M14" s="23">
        <v>5.5</v>
      </c>
      <c r="N14" s="25">
        <f t="shared" si="2"/>
        <v>5.5</v>
      </c>
      <c r="O14" s="21"/>
    </row>
    <row r="15" spans="1:15" ht="13.5">
      <c r="A15" s="24">
        <v>12</v>
      </c>
      <c r="B15" s="24"/>
      <c r="C15" s="23">
        <v>5.5</v>
      </c>
      <c r="D15" s="25">
        <f t="shared" si="0"/>
        <v>5.5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5.5</v>
      </c>
      <c r="N15" s="25">
        <f t="shared" si="2"/>
        <v>5.5</v>
      </c>
      <c r="O15" s="21"/>
    </row>
    <row r="16" spans="1:15" s="13" customFormat="1" ht="13.5">
      <c r="A16" s="24">
        <v>13</v>
      </c>
      <c r="B16" s="24"/>
      <c r="C16" s="23">
        <v>5.5</v>
      </c>
      <c r="D16" s="25">
        <f t="shared" si="0"/>
        <v>5.5</v>
      </c>
      <c r="E16" s="20"/>
      <c r="F16" s="24">
        <v>13</v>
      </c>
      <c r="G16" s="24"/>
      <c r="H16" s="23">
        <v>6</v>
      </c>
      <c r="I16" s="25">
        <f t="shared" si="1"/>
        <v>6</v>
      </c>
      <c r="J16" s="21"/>
      <c r="K16" s="24">
        <v>13</v>
      </c>
      <c r="L16" s="24"/>
      <c r="M16" s="23">
        <v>5.5</v>
      </c>
      <c r="N16" s="25">
        <f t="shared" si="2"/>
        <v>5.5</v>
      </c>
      <c r="O16" s="21"/>
    </row>
    <row r="17" spans="1:15" s="13" customFormat="1" ht="13.5">
      <c r="A17" s="24">
        <v>14</v>
      </c>
      <c r="B17" s="24"/>
      <c r="C17" s="23">
        <v>5.5</v>
      </c>
      <c r="D17" s="25">
        <f t="shared" si="0"/>
        <v>5.5</v>
      </c>
      <c r="E17" s="20"/>
      <c r="F17" s="24">
        <v>14</v>
      </c>
      <c r="G17" s="24"/>
      <c r="H17" s="23">
        <v>5</v>
      </c>
      <c r="I17" s="25">
        <f t="shared" si="1"/>
        <v>5</v>
      </c>
      <c r="J17" s="21"/>
      <c r="K17" s="24">
        <v>14</v>
      </c>
      <c r="L17" s="24"/>
      <c r="M17" s="23">
        <v>6</v>
      </c>
      <c r="N17" s="25">
        <f t="shared" si="2"/>
        <v>6</v>
      </c>
      <c r="O17" s="21"/>
    </row>
    <row r="18" spans="1:15" ht="13.5">
      <c r="A18" s="71">
        <v>15</v>
      </c>
      <c r="B18" s="71">
        <v>2</v>
      </c>
      <c r="C18" s="72">
        <v>5.5</v>
      </c>
      <c r="D18" s="73">
        <f>C18*B18</f>
        <v>11</v>
      </c>
      <c r="E18" s="20"/>
      <c r="F18" s="71">
        <v>15</v>
      </c>
      <c r="G18" s="71">
        <v>2</v>
      </c>
      <c r="H18" s="72">
        <v>6</v>
      </c>
      <c r="I18" s="73">
        <f>H18*G18</f>
        <v>12</v>
      </c>
      <c r="J18" s="21"/>
      <c r="K18" s="71">
        <v>15</v>
      </c>
      <c r="L18" s="71">
        <v>2</v>
      </c>
      <c r="M18" s="72">
        <v>5.5</v>
      </c>
      <c r="N18" s="73">
        <f>M18*L18</f>
        <v>11</v>
      </c>
      <c r="O18" s="21"/>
    </row>
    <row r="19" spans="1:15" ht="13.5">
      <c r="A19" s="22">
        <v>16</v>
      </c>
      <c r="B19" s="22"/>
      <c r="C19" s="23">
        <v>6</v>
      </c>
      <c r="D19" s="19">
        <f t="shared" si="0"/>
        <v>6</v>
      </c>
      <c r="E19" s="20"/>
      <c r="F19" s="22">
        <v>16</v>
      </c>
      <c r="G19" s="22"/>
      <c r="H19" s="23">
        <v>6</v>
      </c>
      <c r="I19" s="19">
        <f>H19</f>
        <v>6</v>
      </c>
      <c r="J19" s="21"/>
      <c r="K19" s="22">
        <v>16</v>
      </c>
      <c r="L19" s="22"/>
      <c r="M19" s="23">
        <v>6</v>
      </c>
      <c r="N19" s="19">
        <f>M19</f>
        <v>6</v>
      </c>
      <c r="O19" s="21"/>
    </row>
    <row r="20" spans="1:15" ht="13.5">
      <c r="A20" s="22">
        <v>17</v>
      </c>
      <c r="B20" s="22"/>
      <c r="C20" s="23">
        <v>5.5</v>
      </c>
      <c r="D20" s="19">
        <f t="shared" si="0"/>
        <v>5.5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5.5</v>
      </c>
      <c r="N20" s="19">
        <f>M20</f>
        <v>5.5</v>
      </c>
      <c r="O20" s="21"/>
    </row>
    <row r="21" spans="1:15" s="13" customFormat="1" ht="13.5">
      <c r="A21" s="24">
        <v>18</v>
      </c>
      <c r="B21" s="24"/>
      <c r="C21" s="23">
        <v>6</v>
      </c>
      <c r="D21" s="25">
        <f t="shared" si="0"/>
        <v>6</v>
      </c>
      <c r="E21" s="20"/>
      <c r="F21" s="24">
        <v>18</v>
      </c>
      <c r="G21" s="24"/>
      <c r="H21" s="23">
        <v>6</v>
      </c>
      <c r="I21" s="25">
        <f>H21</f>
        <v>6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5.5</v>
      </c>
      <c r="D22" s="19">
        <f t="shared" si="0"/>
        <v>5.5</v>
      </c>
      <c r="E22" s="20"/>
      <c r="F22" s="22">
        <v>19</v>
      </c>
      <c r="G22" s="22"/>
      <c r="H22" s="23">
        <v>6</v>
      </c>
      <c r="I22" s="19">
        <f>H22</f>
        <v>6</v>
      </c>
      <c r="J22" s="21"/>
      <c r="K22" s="22">
        <v>19</v>
      </c>
      <c r="L22" s="22"/>
      <c r="M22" s="23">
        <v>6</v>
      </c>
      <c r="N22" s="19">
        <f>M22</f>
        <v>6</v>
      </c>
      <c r="O22" s="21"/>
    </row>
    <row r="23" spans="1:15" ht="13.5">
      <c r="A23" s="24">
        <v>20</v>
      </c>
      <c r="B23" s="22"/>
      <c r="C23" s="23">
        <v>5.5</v>
      </c>
      <c r="D23" s="19">
        <f t="shared" si="0"/>
        <v>5.5</v>
      </c>
      <c r="E23" s="20"/>
      <c r="F23" s="24">
        <v>20</v>
      </c>
      <c r="G23" s="22"/>
      <c r="H23" s="23">
        <v>6</v>
      </c>
      <c r="I23" s="19">
        <f>H23</f>
        <v>6</v>
      </c>
      <c r="J23" s="21"/>
      <c r="K23" s="24">
        <v>20</v>
      </c>
      <c r="L23" s="22"/>
      <c r="M23" s="23">
        <v>6.5</v>
      </c>
      <c r="N23" s="19">
        <f>M23</f>
        <v>6.5</v>
      </c>
      <c r="O23" s="21"/>
    </row>
    <row r="24" spans="1:15" ht="13.5">
      <c r="A24" s="71">
        <v>21</v>
      </c>
      <c r="B24" s="71">
        <v>2</v>
      </c>
      <c r="C24" s="72">
        <v>5.5</v>
      </c>
      <c r="D24" s="73">
        <f>C24*B24</f>
        <v>11</v>
      </c>
      <c r="E24" s="20"/>
      <c r="F24" s="71">
        <v>21</v>
      </c>
      <c r="G24" s="71">
        <v>2</v>
      </c>
      <c r="H24" s="72">
        <v>6.5</v>
      </c>
      <c r="I24" s="73">
        <f>H24*G24</f>
        <v>13</v>
      </c>
      <c r="J24" s="21"/>
      <c r="K24" s="71">
        <v>21</v>
      </c>
      <c r="L24" s="71">
        <v>2</v>
      </c>
      <c r="M24" s="72">
        <v>6</v>
      </c>
      <c r="N24" s="73">
        <f>M24*L24</f>
        <v>12</v>
      </c>
      <c r="O24" s="21"/>
    </row>
    <row r="25" spans="1:15" ht="13.5">
      <c r="A25" s="24">
        <v>22</v>
      </c>
      <c r="B25" s="22"/>
      <c r="C25" s="23">
        <v>5</v>
      </c>
      <c r="D25" s="19">
        <f t="shared" si="0"/>
        <v>5</v>
      </c>
      <c r="E25" s="20"/>
      <c r="F25" s="24">
        <v>22</v>
      </c>
      <c r="G25" s="22"/>
      <c r="H25" s="23">
        <v>5</v>
      </c>
      <c r="I25" s="19">
        <f>H25</f>
        <v>5</v>
      </c>
      <c r="J25" s="21"/>
      <c r="K25" s="24">
        <v>22</v>
      </c>
      <c r="L25" s="22"/>
      <c r="M25" s="23">
        <v>5</v>
      </c>
      <c r="N25" s="19">
        <f>M25</f>
        <v>5</v>
      </c>
      <c r="O25" s="21"/>
    </row>
    <row r="26" spans="1:15" s="30" customFormat="1" ht="12">
      <c r="A26" s="131"/>
      <c r="B26" s="131"/>
      <c r="C26" s="131"/>
      <c r="D26" s="27">
        <f>SUM(D4:D25)</f>
        <v>137</v>
      </c>
      <c r="E26" s="28"/>
      <c r="F26" s="131"/>
      <c r="G26" s="131"/>
      <c r="H26" s="131"/>
      <c r="I26" s="27">
        <f>SUM(I4:I25)</f>
        <v>145.5</v>
      </c>
      <c r="J26" s="29"/>
      <c r="K26" s="131"/>
      <c r="L26" s="131"/>
      <c r="M26" s="131"/>
      <c r="N26" s="27">
        <f>SUM(N4:N25)</f>
        <v>143</v>
      </c>
      <c r="O26" s="29"/>
    </row>
    <row r="27" spans="1:15" ht="15">
      <c r="A27" s="31">
        <v>1</v>
      </c>
      <c r="B27" s="31">
        <v>1</v>
      </c>
      <c r="C27" s="23">
        <v>5</v>
      </c>
      <c r="D27" s="19">
        <f>C27</f>
        <v>5</v>
      </c>
      <c r="E27" s="20"/>
      <c r="F27" s="31">
        <v>1</v>
      </c>
      <c r="G27" s="31">
        <v>1</v>
      </c>
      <c r="H27" s="23">
        <v>6</v>
      </c>
      <c r="I27" s="19">
        <f>H27</f>
        <v>6</v>
      </c>
      <c r="J27" s="21"/>
      <c r="K27" s="31">
        <v>1</v>
      </c>
      <c r="L27" s="31">
        <v>1</v>
      </c>
      <c r="M27" s="23">
        <v>6</v>
      </c>
      <c r="N27" s="19">
        <f>M27</f>
        <v>6</v>
      </c>
      <c r="O27" s="21"/>
    </row>
    <row r="28" spans="1:15" ht="15">
      <c r="A28" s="31">
        <v>2</v>
      </c>
      <c r="B28" s="31">
        <v>1</v>
      </c>
      <c r="C28" s="23">
        <v>5.5</v>
      </c>
      <c r="D28" s="19">
        <f>C28</f>
        <v>5.5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5.5</v>
      </c>
      <c r="N28" s="19">
        <f>M28</f>
        <v>5.5</v>
      </c>
      <c r="O28" s="21"/>
    </row>
    <row r="29" spans="1:15" ht="15">
      <c r="A29" s="31">
        <v>3</v>
      </c>
      <c r="B29" s="31">
        <v>2</v>
      </c>
      <c r="C29" s="23">
        <v>5.5</v>
      </c>
      <c r="D29" s="19">
        <f>C29*2</f>
        <v>11</v>
      </c>
      <c r="E29" s="20"/>
      <c r="F29" s="31">
        <v>3</v>
      </c>
      <c r="G29" s="31">
        <v>2</v>
      </c>
      <c r="H29" s="23">
        <v>6</v>
      </c>
      <c r="I29" s="19">
        <f>H29*2</f>
        <v>12</v>
      </c>
      <c r="J29" s="21"/>
      <c r="K29" s="31">
        <v>3</v>
      </c>
      <c r="L29" s="31">
        <v>2</v>
      </c>
      <c r="M29" s="23">
        <v>6</v>
      </c>
      <c r="N29" s="19">
        <f>M29*2</f>
        <v>12</v>
      </c>
      <c r="O29" s="21"/>
    </row>
    <row r="30" spans="1:15" ht="15">
      <c r="A30" s="31">
        <v>4</v>
      </c>
      <c r="B30" s="31">
        <v>2</v>
      </c>
      <c r="C30" s="23">
        <v>5.5</v>
      </c>
      <c r="D30" s="19">
        <f>C30*2</f>
        <v>11</v>
      </c>
      <c r="E30" s="20"/>
      <c r="F30" s="31">
        <v>4</v>
      </c>
      <c r="G30" s="31">
        <v>2</v>
      </c>
      <c r="H30" s="23">
        <v>6</v>
      </c>
      <c r="I30" s="19">
        <f>H30*2</f>
        <v>12</v>
      </c>
      <c r="J30" s="21"/>
      <c r="K30" s="31">
        <v>4</v>
      </c>
      <c r="L30" s="31">
        <v>2</v>
      </c>
      <c r="M30" s="23">
        <v>6</v>
      </c>
      <c r="N30" s="19">
        <f>M30*2</f>
        <v>12</v>
      </c>
      <c r="O30" s="21"/>
    </row>
    <row r="31" spans="1:15" s="30" customFormat="1" ht="15" customHeight="1">
      <c r="A31" s="131"/>
      <c r="B31" s="131"/>
      <c r="C31" s="131"/>
      <c r="D31" s="27">
        <f>SUM(D27:D30)</f>
        <v>32.5</v>
      </c>
      <c r="E31" s="28"/>
      <c r="F31" s="130"/>
      <c r="G31" s="130"/>
      <c r="H31" s="130"/>
      <c r="I31" s="27">
        <f>SUM(I27:I30)</f>
        <v>36</v>
      </c>
      <c r="J31" s="29"/>
      <c r="K31" s="131"/>
      <c r="L31" s="131"/>
      <c r="M31" s="131"/>
      <c r="N31" s="27">
        <f>SUM(N27:N30)</f>
        <v>35.5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169.5</v>
      </c>
      <c r="D33" s="48">
        <f>C33*100/310</f>
        <v>54.67741935483871</v>
      </c>
      <c r="E33" s="33"/>
      <c r="F33" s="127"/>
      <c r="G33" s="127"/>
      <c r="H33" s="32">
        <f>SUM(I26+I31)-$D35-$D36</f>
        <v>181.5</v>
      </c>
      <c r="I33" s="48">
        <f>H33*100/310</f>
        <v>58.54838709677419</v>
      </c>
      <c r="J33" s="34"/>
      <c r="K33" s="35"/>
      <c r="L33" s="36"/>
      <c r="M33" s="32">
        <f>SUM(N26+N31)-$D35-$D36</f>
        <v>178.5</v>
      </c>
      <c r="N33" s="48">
        <f>M33*100/310</f>
        <v>57.58064516129032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529.5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56.935483870967744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'!F17</f>
        <v>Охотник, 2003, мер., руд., УВП, Хітон-Оранта, 003129, Коковська Юлія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'!C17</f>
        <v>Коковська Юлія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'!G17</f>
        <v>КСК "ІІС-КЛО"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D41:O41"/>
    <mergeCell ref="K42:M42"/>
    <mergeCell ref="A43:O43"/>
    <mergeCell ref="A33:B33"/>
    <mergeCell ref="F33:G33"/>
    <mergeCell ref="A37:C37"/>
    <mergeCell ref="A38:C38"/>
    <mergeCell ref="D39:O39"/>
    <mergeCell ref="D40:O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K43"/>
  <sheetViews>
    <sheetView zoomScalePageLayoutView="0" workbookViewId="0" topLeftCell="A21">
      <selection activeCell="K31" sqref="K31:M31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5</v>
      </c>
      <c r="D4" s="19">
        <f aca="true" t="shared" si="0" ref="D4:D25">C4</f>
        <v>5</v>
      </c>
      <c r="E4" s="20"/>
      <c r="F4" s="22">
        <v>1</v>
      </c>
      <c r="G4" s="22"/>
      <c r="H4" s="23">
        <v>5</v>
      </c>
      <c r="I4" s="19">
        <f>H4</f>
        <v>5</v>
      </c>
      <c r="J4" s="21"/>
      <c r="K4" s="22">
        <v>1</v>
      </c>
      <c r="L4" s="22"/>
      <c r="M4" s="23">
        <v>5</v>
      </c>
      <c r="N4" s="19">
        <f>M4</f>
        <v>5</v>
      </c>
      <c r="O4" s="21"/>
    </row>
    <row r="5" spans="1:15" ht="13.5">
      <c r="A5" s="22">
        <v>2</v>
      </c>
      <c r="B5" s="22"/>
      <c r="C5" s="23">
        <v>7</v>
      </c>
      <c r="D5" s="19">
        <f t="shared" si="0"/>
        <v>7</v>
      </c>
      <c r="E5" s="20"/>
      <c r="F5" s="22">
        <v>2</v>
      </c>
      <c r="G5" s="22"/>
      <c r="H5" s="23">
        <v>7</v>
      </c>
      <c r="I5" s="19">
        <f>H5</f>
        <v>7</v>
      </c>
      <c r="J5" s="21"/>
      <c r="K5" s="22">
        <v>2</v>
      </c>
      <c r="L5" s="22"/>
      <c r="M5" s="23">
        <v>6.5</v>
      </c>
      <c r="N5" s="19">
        <f>M5</f>
        <v>6.5</v>
      </c>
      <c r="O5" s="21"/>
    </row>
    <row r="6" spans="1:15" ht="13.5">
      <c r="A6" s="24">
        <v>3</v>
      </c>
      <c r="B6" s="24"/>
      <c r="C6" s="23">
        <v>5</v>
      </c>
      <c r="D6" s="25">
        <f t="shared" si="0"/>
        <v>5</v>
      </c>
      <c r="E6" s="20"/>
      <c r="F6" s="24">
        <v>3</v>
      </c>
      <c r="G6" s="24"/>
      <c r="H6" s="23">
        <v>5</v>
      </c>
      <c r="I6" s="25">
        <f>H6</f>
        <v>5</v>
      </c>
      <c r="J6" s="21"/>
      <c r="K6" s="24">
        <v>3</v>
      </c>
      <c r="L6" s="24"/>
      <c r="M6" s="23">
        <v>5</v>
      </c>
      <c r="N6" s="25">
        <f>M6</f>
        <v>5</v>
      </c>
      <c r="O6" s="21"/>
    </row>
    <row r="7" spans="1:15" s="13" customFormat="1" ht="13.5">
      <c r="A7" s="24">
        <v>4</v>
      </c>
      <c r="B7" s="24"/>
      <c r="C7" s="23">
        <v>6</v>
      </c>
      <c r="D7" s="25">
        <f t="shared" si="0"/>
        <v>6</v>
      </c>
      <c r="E7" s="20"/>
      <c r="F7" s="24">
        <v>4</v>
      </c>
      <c r="G7" s="24"/>
      <c r="H7" s="23">
        <v>5</v>
      </c>
      <c r="I7" s="25">
        <f>H7</f>
        <v>5</v>
      </c>
      <c r="J7" s="21"/>
      <c r="K7" s="24">
        <v>4</v>
      </c>
      <c r="L7" s="24"/>
      <c r="M7" s="23">
        <v>5</v>
      </c>
      <c r="N7" s="25">
        <f>M7</f>
        <v>5</v>
      </c>
      <c r="O7" s="21"/>
    </row>
    <row r="8" spans="1:15" s="13" customFormat="1" ht="13.5">
      <c r="A8" s="24">
        <v>5</v>
      </c>
      <c r="B8" s="24"/>
      <c r="C8" s="23">
        <v>6</v>
      </c>
      <c r="D8" s="25">
        <f t="shared" si="0"/>
        <v>6</v>
      </c>
      <c r="E8" s="20"/>
      <c r="F8" s="24">
        <v>5</v>
      </c>
      <c r="G8" s="24"/>
      <c r="H8" s="23">
        <v>6</v>
      </c>
      <c r="I8" s="25">
        <f>H8</f>
        <v>6</v>
      </c>
      <c r="J8" s="21"/>
      <c r="K8" s="24">
        <v>5</v>
      </c>
      <c r="L8" s="24"/>
      <c r="M8" s="23">
        <v>5</v>
      </c>
      <c r="N8" s="25">
        <f>M8</f>
        <v>5</v>
      </c>
      <c r="O8" s="21"/>
    </row>
    <row r="9" spans="1:15" ht="13.5">
      <c r="A9" s="71">
        <v>6</v>
      </c>
      <c r="B9" s="71">
        <v>2</v>
      </c>
      <c r="C9" s="72">
        <v>6</v>
      </c>
      <c r="D9" s="73">
        <f>C9*B9</f>
        <v>12</v>
      </c>
      <c r="E9" s="20"/>
      <c r="F9" s="71">
        <v>6</v>
      </c>
      <c r="G9" s="71">
        <v>2</v>
      </c>
      <c r="H9" s="72">
        <v>6.5</v>
      </c>
      <c r="I9" s="73">
        <f>H9*G9</f>
        <v>13</v>
      </c>
      <c r="J9" s="21"/>
      <c r="K9" s="71">
        <v>6</v>
      </c>
      <c r="L9" s="71">
        <v>2</v>
      </c>
      <c r="M9" s="72">
        <v>6</v>
      </c>
      <c r="N9" s="73">
        <f>M9*L9</f>
        <v>12</v>
      </c>
      <c r="O9" s="21"/>
    </row>
    <row r="10" spans="1:15" ht="13.5">
      <c r="A10" s="22">
        <v>7</v>
      </c>
      <c r="B10" s="22"/>
      <c r="C10" s="23">
        <v>5</v>
      </c>
      <c r="D10" s="19">
        <f t="shared" si="0"/>
        <v>5</v>
      </c>
      <c r="E10" s="20"/>
      <c r="F10" s="22">
        <v>7</v>
      </c>
      <c r="G10" s="22"/>
      <c r="H10" s="23">
        <v>6</v>
      </c>
      <c r="I10" s="19">
        <f aca="true" t="shared" si="1" ref="I10:I17">H10</f>
        <v>6</v>
      </c>
      <c r="J10" s="21"/>
      <c r="K10" s="22">
        <v>7</v>
      </c>
      <c r="L10" s="22"/>
      <c r="M10" s="23">
        <v>5.5</v>
      </c>
      <c r="N10" s="19">
        <f aca="true" t="shared" si="2" ref="N10:N17">M10</f>
        <v>5.5</v>
      </c>
      <c r="O10" s="21"/>
    </row>
    <row r="11" spans="1:15" s="13" customFormat="1" ht="13.5">
      <c r="A11" s="24">
        <v>8</v>
      </c>
      <c r="B11" s="26"/>
      <c r="C11" s="23">
        <v>5.5</v>
      </c>
      <c r="D11" s="25">
        <f t="shared" si="0"/>
        <v>5.5</v>
      </c>
      <c r="E11" s="20"/>
      <c r="F11" s="24">
        <v>8</v>
      </c>
      <c r="G11" s="26"/>
      <c r="H11" s="23">
        <v>7</v>
      </c>
      <c r="I11" s="25">
        <f t="shared" si="1"/>
        <v>7</v>
      </c>
      <c r="J11" s="21"/>
      <c r="K11" s="24">
        <v>8</v>
      </c>
      <c r="L11" s="26"/>
      <c r="M11" s="23">
        <v>5.5</v>
      </c>
      <c r="N11" s="25">
        <f t="shared" si="2"/>
        <v>5.5</v>
      </c>
      <c r="O11" s="21"/>
    </row>
    <row r="12" spans="1:15" ht="13.5">
      <c r="A12" s="22">
        <v>9</v>
      </c>
      <c r="B12" s="22"/>
      <c r="C12" s="23">
        <v>5.5</v>
      </c>
      <c r="D12" s="19">
        <f t="shared" si="0"/>
        <v>5.5</v>
      </c>
      <c r="E12" s="20"/>
      <c r="F12" s="22">
        <v>9</v>
      </c>
      <c r="G12" s="22"/>
      <c r="H12" s="23">
        <v>5</v>
      </c>
      <c r="I12" s="19">
        <f t="shared" si="1"/>
        <v>5</v>
      </c>
      <c r="J12" s="21"/>
      <c r="K12" s="22">
        <v>9</v>
      </c>
      <c r="L12" s="22"/>
      <c r="M12" s="23">
        <v>5.5</v>
      </c>
      <c r="N12" s="19">
        <f t="shared" si="2"/>
        <v>5.5</v>
      </c>
      <c r="O12" s="21"/>
    </row>
    <row r="13" spans="1:15" s="13" customFormat="1" ht="13.5">
      <c r="A13" s="24">
        <v>10</v>
      </c>
      <c r="B13" s="24"/>
      <c r="C13" s="23">
        <v>6</v>
      </c>
      <c r="D13" s="25">
        <f t="shared" si="0"/>
        <v>6</v>
      </c>
      <c r="E13" s="20"/>
      <c r="F13" s="24">
        <v>10</v>
      </c>
      <c r="G13" s="24"/>
      <c r="H13" s="23">
        <v>6</v>
      </c>
      <c r="I13" s="25">
        <f t="shared" si="1"/>
        <v>6</v>
      </c>
      <c r="J13" s="21"/>
      <c r="K13" s="24">
        <v>10</v>
      </c>
      <c r="L13" s="24"/>
      <c r="M13" s="23">
        <v>7</v>
      </c>
      <c r="N13" s="25">
        <f t="shared" si="2"/>
        <v>7</v>
      </c>
      <c r="O13" s="21"/>
    </row>
    <row r="14" spans="1:15" ht="13.5">
      <c r="A14" s="24">
        <v>11</v>
      </c>
      <c r="B14" s="24"/>
      <c r="C14" s="23">
        <v>6</v>
      </c>
      <c r="D14" s="25">
        <f t="shared" si="0"/>
        <v>6</v>
      </c>
      <c r="E14" s="20"/>
      <c r="F14" s="24">
        <v>11</v>
      </c>
      <c r="G14" s="24"/>
      <c r="H14" s="23">
        <v>6</v>
      </c>
      <c r="I14" s="25">
        <f t="shared" si="1"/>
        <v>6</v>
      </c>
      <c r="J14" s="21"/>
      <c r="K14" s="24">
        <v>11</v>
      </c>
      <c r="L14" s="24"/>
      <c r="M14" s="23">
        <v>6.5</v>
      </c>
      <c r="N14" s="25">
        <f t="shared" si="2"/>
        <v>6.5</v>
      </c>
      <c r="O14" s="21"/>
    </row>
    <row r="15" spans="1:15" ht="13.5">
      <c r="A15" s="24">
        <v>12</v>
      </c>
      <c r="B15" s="24"/>
      <c r="C15" s="23">
        <v>6</v>
      </c>
      <c r="D15" s="25">
        <f t="shared" si="0"/>
        <v>6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6</v>
      </c>
      <c r="N15" s="25">
        <f t="shared" si="2"/>
        <v>6</v>
      </c>
      <c r="O15" s="21"/>
    </row>
    <row r="16" spans="1:15" s="13" customFormat="1" ht="13.5">
      <c r="A16" s="24">
        <v>13</v>
      </c>
      <c r="B16" s="24"/>
      <c r="C16" s="23">
        <v>6.5</v>
      </c>
      <c r="D16" s="25">
        <f t="shared" si="0"/>
        <v>6.5</v>
      </c>
      <c r="E16" s="20"/>
      <c r="F16" s="24">
        <v>13</v>
      </c>
      <c r="G16" s="24"/>
      <c r="H16" s="23">
        <v>6.5</v>
      </c>
      <c r="I16" s="25">
        <f t="shared" si="1"/>
        <v>6.5</v>
      </c>
      <c r="J16" s="21"/>
      <c r="K16" s="24">
        <v>13</v>
      </c>
      <c r="L16" s="24"/>
      <c r="M16" s="23">
        <v>6.5</v>
      </c>
      <c r="N16" s="25">
        <f t="shared" si="2"/>
        <v>6.5</v>
      </c>
      <c r="O16" s="21"/>
    </row>
    <row r="17" spans="1:15" s="13" customFormat="1" ht="13.5">
      <c r="A17" s="24">
        <v>14</v>
      </c>
      <c r="B17" s="24"/>
      <c r="C17" s="23">
        <v>6</v>
      </c>
      <c r="D17" s="25">
        <f t="shared" si="0"/>
        <v>6</v>
      </c>
      <c r="E17" s="20"/>
      <c r="F17" s="24">
        <v>14</v>
      </c>
      <c r="G17" s="24"/>
      <c r="H17" s="23">
        <v>6.5</v>
      </c>
      <c r="I17" s="25">
        <f t="shared" si="1"/>
        <v>6.5</v>
      </c>
      <c r="J17" s="21"/>
      <c r="K17" s="24">
        <v>14</v>
      </c>
      <c r="L17" s="24"/>
      <c r="M17" s="23">
        <v>6.5</v>
      </c>
      <c r="N17" s="25">
        <f t="shared" si="2"/>
        <v>6.5</v>
      </c>
      <c r="O17" s="21"/>
    </row>
    <row r="18" spans="1:15" ht="13.5">
      <c r="A18" s="71">
        <v>15</v>
      </c>
      <c r="B18" s="71">
        <v>2</v>
      </c>
      <c r="C18" s="72">
        <v>4</v>
      </c>
      <c r="D18" s="73">
        <f>C18*B18</f>
        <v>8</v>
      </c>
      <c r="E18" s="20"/>
      <c r="F18" s="71">
        <v>15</v>
      </c>
      <c r="G18" s="71">
        <v>2</v>
      </c>
      <c r="H18" s="72">
        <v>4</v>
      </c>
      <c r="I18" s="73">
        <f>H18*G18</f>
        <v>8</v>
      </c>
      <c r="J18" s="21"/>
      <c r="K18" s="71">
        <v>15</v>
      </c>
      <c r="L18" s="71">
        <v>2</v>
      </c>
      <c r="M18" s="72">
        <v>3</v>
      </c>
      <c r="N18" s="73">
        <f>M18*L18</f>
        <v>6</v>
      </c>
      <c r="O18" s="21"/>
    </row>
    <row r="19" spans="1:15" ht="13.5">
      <c r="A19" s="22">
        <v>16</v>
      </c>
      <c r="B19" s="22"/>
      <c r="C19" s="23">
        <v>6</v>
      </c>
      <c r="D19" s="19">
        <f t="shared" si="0"/>
        <v>6</v>
      </c>
      <c r="E19" s="20"/>
      <c r="F19" s="22">
        <v>16</v>
      </c>
      <c r="G19" s="22"/>
      <c r="H19" s="23">
        <v>6</v>
      </c>
      <c r="I19" s="19">
        <f>H19</f>
        <v>6</v>
      </c>
      <c r="J19" s="21"/>
      <c r="K19" s="22">
        <v>16</v>
      </c>
      <c r="L19" s="22"/>
      <c r="M19" s="23">
        <v>6</v>
      </c>
      <c r="N19" s="19">
        <f>M19</f>
        <v>6</v>
      </c>
      <c r="O19" s="21"/>
    </row>
    <row r="20" spans="1:15" ht="13.5">
      <c r="A20" s="22">
        <v>17</v>
      </c>
      <c r="B20" s="22"/>
      <c r="C20" s="23">
        <v>5.5</v>
      </c>
      <c r="D20" s="19">
        <f t="shared" si="0"/>
        <v>5.5</v>
      </c>
      <c r="E20" s="20"/>
      <c r="F20" s="22">
        <v>17</v>
      </c>
      <c r="G20" s="22"/>
      <c r="H20" s="23">
        <v>5</v>
      </c>
      <c r="I20" s="19">
        <f>H20</f>
        <v>5</v>
      </c>
      <c r="J20" s="21"/>
      <c r="K20" s="22">
        <v>17</v>
      </c>
      <c r="L20" s="22"/>
      <c r="M20" s="23">
        <v>6</v>
      </c>
      <c r="N20" s="19">
        <f>M20</f>
        <v>6</v>
      </c>
      <c r="O20" s="21"/>
    </row>
    <row r="21" spans="1:15" s="13" customFormat="1" ht="13.5">
      <c r="A21" s="24">
        <v>18</v>
      </c>
      <c r="B21" s="24"/>
      <c r="C21" s="23">
        <v>6</v>
      </c>
      <c r="D21" s="25">
        <f t="shared" si="0"/>
        <v>6</v>
      </c>
      <c r="E21" s="20"/>
      <c r="F21" s="24">
        <v>18</v>
      </c>
      <c r="G21" s="24"/>
      <c r="H21" s="23">
        <v>7</v>
      </c>
      <c r="I21" s="25">
        <f>H21</f>
        <v>7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6</v>
      </c>
      <c r="D22" s="19">
        <f t="shared" si="0"/>
        <v>6</v>
      </c>
      <c r="E22" s="20"/>
      <c r="F22" s="22">
        <v>19</v>
      </c>
      <c r="G22" s="22"/>
      <c r="H22" s="23">
        <v>6.5</v>
      </c>
      <c r="I22" s="19">
        <f>H22</f>
        <v>6.5</v>
      </c>
      <c r="J22" s="21"/>
      <c r="K22" s="22">
        <v>19</v>
      </c>
      <c r="L22" s="22"/>
      <c r="M22" s="23">
        <v>6</v>
      </c>
      <c r="N22" s="19">
        <f>M22</f>
        <v>6</v>
      </c>
      <c r="O22" s="21"/>
    </row>
    <row r="23" spans="1:15" ht="13.5">
      <c r="A23" s="24">
        <v>20</v>
      </c>
      <c r="B23" s="22"/>
      <c r="C23" s="23">
        <v>6.5</v>
      </c>
      <c r="D23" s="19">
        <f t="shared" si="0"/>
        <v>6.5</v>
      </c>
      <c r="E23" s="20"/>
      <c r="F23" s="24">
        <v>20</v>
      </c>
      <c r="G23" s="22"/>
      <c r="H23" s="23">
        <v>6.5</v>
      </c>
      <c r="I23" s="19">
        <f>H23</f>
        <v>6.5</v>
      </c>
      <c r="J23" s="21"/>
      <c r="K23" s="24">
        <v>20</v>
      </c>
      <c r="L23" s="22"/>
      <c r="M23" s="23">
        <v>7</v>
      </c>
      <c r="N23" s="19">
        <f>M23</f>
        <v>7</v>
      </c>
      <c r="O23" s="21"/>
    </row>
    <row r="24" spans="1:15" ht="13.5">
      <c r="A24" s="71">
        <v>21</v>
      </c>
      <c r="B24" s="71">
        <v>2</v>
      </c>
      <c r="C24" s="72">
        <v>6</v>
      </c>
      <c r="D24" s="73">
        <f>C24*B24</f>
        <v>12</v>
      </c>
      <c r="E24" s="20"/>
      <c r="F24" s="71">
        <v>21</v>
      </c>
      <c r="G24" s="71">
        <v>2</v>
      </c>
      <c r="H24" s="72">
        <v>6.5</v>
      </c>
      <c r="I24" s="73">
        <f>H24*G24</f>
        <v>13</v>
      </c>
      <c r="J24" s="21"/>
      <c r="K24" s="71">
        <v>21</v>
      </c>
      <c r="L24" s="71">
        <v>2</v>
      </c>
      <c r="M24" s="72">
        <v>6</v>
      </c>
      <c r="N24" s="73">
        <f>M24*L24</f>
        <v>12</v>
      </c>
      <c r="O24" s="21"/>
    </row>
    <row r="25" spans="1:15" ht="13.5">
      <c r="A25" s="24">
        <v>22</v>
      </c>
      <c r="B25" s="22"/>
      <c r="C25" s="23">
        <v>5.5</v>
      </c>
      <c r="D25" s="19">
        <f t="shared" si="0"/>
        <v>5.5</v>
      </c>
      <c r="E25" s="20"/>
      <c r="F25" s="24">
        <v>22</v>
      </c>
      <c r="G25" s="22"/>
      <c r="H25" s="23">
        <v>6</v>
      </c>
      <c r="I25" s="19">
        <f>H25</f>
        <v>6</v>
      </c>
      <c r="J25" s="21"/>
      <c r="K25" s="24">
        <v>22</v>
      </c>
      <c r="L25" s="22"/>
      <c r="M25" s="23">
        <v>6</v>
      </c>
      <c r="N25" s="19">
        <f>M25</f>
        <v>6</v>
      </c>
      <c r="O25" s="21"/>
    </row>
    <row r="26" spans="1:15" s="30" customFormat="1" ht="12">
      <c r="A26" s="131"/>
      <c r="B26" s="131"/>
      <c r="C26" s="131"/>
      <c r="D26" s="27">
        <f>SUM(D4:D25)</f>
        <v>143</v>
      </c>
      <c r="E26" s="28"/>
      <c r="F26" s="131"/>
      <c r="G26" s="131"/>
      <c r="H26" s="131"/>
      <c r="I26" s="27">
        <f>SUM(I4:I25)</f>
        <v>148</v>
      </c>
      <c r="J26" s="29"/>
      <c r="K26" s="131"/>
      <c r="L26" s="131"/>
      <c r="M26" s="131"/>
      <c r="N26" s="27">
        <f>SUM(N4:N25)</f>
        <v>142.5</v>
      </c>
      <c r="O26" s="29"/>
    </row>
    <row r="27" spans="1:15" ht="15">
      <c r="A27" s="31">
        <v>1</v>
      </c>
      <c r="B27" s="31">
        <v>1</v>
      </c>
      <c r="C27" s="23">
        <v>6</v>
      </c>
      <c r="D27" s="19">
        <f>C27</f>
        <v>6</v>
      </c>
      <c r="E27" s="20"/>
      <c r="F27" s="31">
        <v>1</v>
      </c>
      <c r="G27" s="31">
        <v>1</v>
      </c>
      <c r="H27" s="23">
        <v>6</v>
      </c>
      <c r="I27" s="19">
        <f>H27</f>
        <v>6</v>
      </c>
      <c r="J27" s="21"/>
      <c r="K27" s="31">
        <v>1</v>
      </c>
      <c r="L27" s="31">
        <v>1</v>
      </c>
      <c r="M27" s="23">
        <v>6</v>
      </c>
      <c r="N27" s="19">
        <f>M27</f>
        <v>6</v>
      </c>
      <c r="O27" s="21"/>
    </row>
    <row r="28" spans="1:15" ht="15">
      <c r="A28" s="31">
        <v>2</v>
      </c>
      <c r="B28" s="31">
        <v>1</v>
      </c>
      <c r="C28" s="23">
        <v>6</v>
      </c>
      <c r="D28" s="19">
        <f>C28</f>
        <v>6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6.5</v>
      </c>
      <c r="N28" s="19">
        <f>M28</f>
        <v>6.5</v>
      </c>
      <c r="O28" s="21"/>
    </row>
    <row r="29" spans="1:15" ht="15">
      <c r="A29" s="31">
        <v>3</v>
      </c>
      <c r="B29" s="31">
        <v>2</v>
      </c>
      <c r="C29" s="23">
        <v>5.5</v>
      </c>
      <c r="D29" s="19">
        <f>C29*2</f>
        <v>11</v>
      </c>
      <c r="E29" s="20"/>
      <c r="F29" s="31">
        <v>3</v>
      </c>
      <c r="G29" s="31">
        <v>2</v>
      </c>
      <c r="H29" s="23">
        <v>5</v>
      </c>
      <c r="I29" s="19">
        <f>H29*2</f>
        <v>10</v>
      </c>
      <c r="J29" s="21"/>
      <c r="K29" s="31">
        <v>3</v>
      </c>
      <c r="L29" s="31">
        <v>2</v>
      </c>
      <c r="M29" s="23">
        <v>6</v>
      </c>
      <c r="N29" s="19">
        <f>M29*2</f>
        <v>12</v>
      </c>
      <c r="O29" s="21"/>
    </row>
    <row r="30" spans="1:15" ht="15">
      <c r="A30" s="31">
        <v>4</v>
      </c>
      <c r="B30" s="31">
        <v>2</v>
      </c>
      <c r="C30" s="23">
        <v>6.5</v>
      </c>
      <c r="D30" s="19">
        <f>C30*2</f>
        <v>13</v>
      </c>
      <c r="E30" s="20"/>
      <c r="F30" s="31">
        <v>4</v>
      </c>
      <c r="G30" s="31">
        <v>2</v>
      </c>
      <c r="H30" s="23">
        <v>6</v>
      </c>
      <c r="I30" s="19">
        <f>H30*2</f>
        <v>12</v>
      </c>
      <c r="J30" s="21"/>
      <c r="K30" s="31">
        <v>4</v>
      </c>
      <c r="L30" s="31">
        <v>2</v>
      </c>
      <c r="M30" s="23">
        <v>7</v>
      </c>
      <c r="N30" s="19">
        <f>M30*2</f>
        <v>14</v>
      </c>
      <c r="O30" s="21"/>
    </row>
    <row r="31" spans="1:15" s="30" customFormat="1" ht="15" customHeight="1">
      <c r="A31" s="131"/>
      <c r="B31" s="131"/>
      <c r="C31" s="131"/>
      <c r="D31" s="27">
        <f>SUM(D27:D30)</f>
        <v>36</v>
      </c>
      <c r="E31" s="28"/>
      <c r="F31" s="130"/>
      <c r="G31" s="130"/>
      <c r="H31" s="130"/>
      <c r="I31" s="27">
        <f>SUM(I27:I30)</f>
        <v>34</v>
      </c>
      <c r="J31" s="29"/>
      <c r="K31" s="131"/>
      <c r="L31" s="131"/>
      <c r="M31" s="131"/>
      <c r="N31" s="27">
        <f>SUM(N27:N30)</f>
        <v>38.5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179</v>
      </c>
      <c r="D33" s="48">
        <f>C33*100/310</f>
        <v>57.74193548387097</v>
      </c>
      <c r="E33" s="33"/>
      <c r="F33" s="127"/>
      <c r="G33" s="127"/>
      <c r="H33" s="32">
        <f>SUM(I26+I31)-$D35-$D36</f>
        <v>182</v>
      </c>
      <c r="I33" s="48">
        <f>H33*100/310</f>
        <v>58.70967741935484</v>
      </c>
      <c r="J33" s="34"/>
      <c r="K33" s="35"/>
      <c r="L33" s="36"/>
      <c r="M33" s="32">
        <f>SUM(N26+N31)-$D35-$D36</f>
        <v>181</v>
      </c>
      <c r="N33" s="48">
        <f>M33*100/310</f>
        <v>58.38709677419355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542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58.27956989247312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'!F18</f>
        <v>Хейді, 2006, коб., вор., ганнов., Хіс Хайнес-Дольче Віта, DE431319701606, ТОВ ПГ Бреч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'!C18</f>
        <v>Панченко Ірина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'!G18</f>
        <v>ТОВ ПГ Бреч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D41:O41"/>
    <mergeCell ref="K42:M42"/>
    <mergeCell ref="A43:O43"/>
    <mergeCell ref="A33:B33"/>
    <mergeCell ref="F33:G33"/>
    <mergeCell ref="A37:C37"/>
    <mergeCell ref="A38:C38"/>
    <mergeCell ref="D39:O39"/>
    <mergeCell ref="D40:O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="70" zoomScaleNormal="70" zoomScalePageLayoutView="0" workbookViewId="0" topLeftCell="A13">
      <selection activeCell="O23" sqref="O23"/>
    </sheetView>
  </sheetViews>
  <sheetFormatPr defaultColWidth="9.140625" defaultRowHeight="12.75"/>
  <cols>
    <col min="1" max="1" width="3.421875" style="1" customWidth="1"/>
    <col min="2" max="2" width="6.421875" style="1" bestFit="1" customWidth="1"/>
    <col min="3" max="3" width="27.7109375" style="1" bestFit="1" customWidth="1"/>
    <col min="4" max="4" width="8.57421875" style="1" bestFit="1" customWidth="1"/>
    <col min="5" max="5" width="8.28125" style="1" customWidth="1"/>
    <col min="6" max="6" width="53.8515625" style="1" customWidth="1"/>
    <col min="7" max="7" width="28.57421875" style="1" customWidth="1"/>
    <col min="8" max="8" width="18.140625" style="1" customWidth="1"/>
    <col min="9" max="9" width="9.8515625" style="1" customWidth="1"/>
    <col min="10" max="10" width="4.140625" style="1" customWidth="1"/>
    <col min="11" max="11" width="10.00390625" style="1" customWidth="1"/>
    <col min="12" max="12" width="3.8515625" style="1" customWidth="1"/>
    <col min="13" max="13" width="9.7109375" style="1" customWidth="1"/>
    <col min="14" max="14" width="4.28125" style="1" customWidth="1"/>
    <col min="15" max="15" width="8.140625" style="1" customWidth="1"/>
    <col min="16" max="16" width="12.140625" style="1" customWidth="1"/>
    <col min="17" max="17" width="4.421875" style="1" customWidth="1"/>
    <col min="18" max="18" width="2.57421875" style="1" customWidth="1"/>
    <col min="19" max="19" width="4.140625" style="1" customWidth="1"/>
    <col min="20" max="20" width="6.00390625" style="1" customWidth="1"/>
    <col min="21" max="21" width="4.57421875" style="1" customWidth="1"/>
    <col min="22" max="16384" width="9.140625" style="1" customWidth="1"/>
  </cols>
  <sheetData>
    <row r="1" spans="1:18" s="3" customFormat="1" ht="39" customHeight="1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/>
    </row>
    <row r="2" spans="1:19" s="3" customFormat="1" ht="18.7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2"/>
      <c r="S2" s="2"/>
    </row>
    <row r="3" spans="1:19" s="3" customFormat="1" ht="32.25" customHeight="1">
      <c r="A3" s="117" t="s">
        <v>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4"/>
      <c r="S3" s="4"/>
    </row>
    <row r="4" spans="3:13" s="5" customFormat="1" ht="19.5" customHeight="1">
      <c r="C4" s="6">
        <v>41810</v>
      </c>
      <c r="D4" s="7"/>
      <c r="H4" s="7"/>
      <c r="M4" s="5" t="s">
        <v>1</v>
      </c>
    </row>
    <row r="5" spans="4:13" s="5" customFormat="1" ht="14.25" customHeight="1" thickBot="1">
      <c r="D5" s="7"/>
      <c r="H5" s="7"/>
      <c r="M5" s="8"/>
    </row>
    <row r="6" spans="1:17" ht="26.25" customHeight="1">
      <c r="A6" s="118" t="s">
        <v>2</v>
      </c>
      <c r="B6" s="120" t="s">
        <v>3</v>
      </c>
      <c r="C6" s="122" t="s">
        <v>4</v>
      </c>
      <c r="D6" s="122" t="s">
        <v>5</v>
      </c>
      <c r="E6" s="122" t="s">
        <v>6</v>
      </c>
      <c r="F6" s="124" t="s">
        <v>27</v>
      </c>
      <c r="G6" s="122" t="s">
        <v>7</v>
      </c>
      <c r="H6" s="102" t="s">
        <v>8</v>
      </c>
      <c r="I6" s="104" t="s">
        <v>9</v>
      </c>
      <c r="J6" s="105"/>
      <c r="K6" s="105"/>
      <c r="L6" s="105"/>
      <c r="M6" s="105"/>
      <c r="N6" s="106"/>
      <c r="O6" s="107" t="s">
        <v>10</v>
      </c>
      <c r="P6" s="109" t="s">
        <v>11</v>
      </c>
      <c r="Q6" s="111" t="s">
        <v>12</v>
      </c>
    </row>
    <row r="7" spans="1:17" ht="28.5" customHeight="1" thickBot="1">
      <c r="A7" s="119"/>
      <c r="B7" s="121"/>
      <c r="C7" s="123"/>
      <c r="D7" s="123"/>
      <c r="E7" s="123"/>
      <c r="F7" s="125"/>
      <c r="G7" s="123"/>
      <c r="H7" s="103"/>
      <c r="I7" s="113" t="s">
        <v>13</v>
      </c>
      <c r="J7" s="114"/>
      <c r="K7" s="114" t="s">
        <v>14</v>
      </c>
      <c r="L7" s="114"/>
      <c r="M7" s="114" t="s">
        <v>15</v>
      </c>
      <c r="N7" s="115"/>
      <c r="O7" s="108"/>
      <c r="P7" s="110"/>
      <c r="Q7" s="112"/>
    </row>
    <row r="8" spans="1:17" s="9" customFormat="1" ht="54">
      <c r="A8" s="96" t="e">
        <f aca="true" t="shared" si="0" ref="A8:A18">RANK(P8,$P$8:$P$18)</f>
        <v>#N/A</v>
      </c>
      <c r="B8" s="97">
        <v>99</v>
      </c>
      <c r="C8" s="98" t="s">
        <v>38</v>
      </c>
      <c r="D8" s="98">
        <v>1982</v>
      </c>
      <c r="E8" s="98" t="s">
        <v>39</v>
      </c>
      <c r="F8" s="99" t="s">
        <v>47</v>
      </c>
      <c r="G8" s="99" t="s">
        <v>40</v>
      </c>
      <c r="H8" s="100" t="s">
        <v>37</v>
      </c>
      <c r="I8" s="49"/>
      <c r="J8" s="50"/>
      <c r="K8" s="51"/>
      <c r="L8" s="50"/>
      <c r="M8" s="51"/>
      <c r="N8" s="83"/>
      <c r="O8" s="80"/>
      <c r="P8" s="77"/>
      <c r="Q8" s="74"/>
    </row>
    <row r="9" spans="1:17" s="9" customFormat="1" ht="36">
      <c r="A9" s="52" t="e">
        <f t="shared" si="0"/>
        <v>#N/A</v>
      </c>
      <c r="B9" s="60">
        <v>39</v>
      </c>
      <c r="C9" s="64" t="s">
        <v>31</v>
      </c>
      <c r="D9" s="64">
        <v>1998</v>
      </c>
      <c r="E9" s="65" t="s">
        <v>32</v>
      </c>
      <c r="F9" s="65" t="s">
        <v>48</v>
      </c>
      <c r="G9" s="65" t="s">
        <v>33</v>
      </c>
      <c r="H9" s="66" t="s">
        <v>34</v>
      </c>
      <c r="I9" s="53"/>
      <c r="J9" s="54"/>
      <c r="K9" s="55"/>
      <c r="L9" s="54"/>
      <c r="M9" s="55"/>
      <c r="N9" s="84"/>
      <c r="O9" s="81"/>
      <c r="P9" s="78"/>
      <c r="Q9" s="75"/>
    </row>
    <row r="10" spans="1:17" s="9" customFormat="1" ht="54">
      <c r="A10" s="52" t="e">
        <f t="shared" si="0"/>
        <v>#N/A</v>
      </c>
      <c r="B10" s="60">
        <v>121</v>
      </c>
      <c r="C10" s="61" t="s">
        <v>36</v>
      </c>
      <c r="D10" s="61">
        <v>1974</v>
      </c>
      <c r="E10" s="61" t="s">
        <v>28</v>
      </c>
      <c r="F10" s="62" t="s">
        <v>49</v>
      </c>
      <c r="G10" s="62" t="s">
        <v>50</v>
      </c>
      <c r="H10" s="63" t="s">
        <v>37</v>
      </c>
      <c r="I10" s="53"/>
      <c r="J10" s="54"/>
      <c r="K10" s="55"/>
      <c r="L10" s="54"/>
      <c r="M10" s="55"/>
      <c r="N10" s="84"/>
      <c r="O10" s="81"/>
      <c r="P10" s="78"/>
      <c r="Q10" s="75"/>
    </row>
    <row r="11" spans="1:17" s="9" customFormat="1" ht="54">
      <c r="A11" s="52" t="e">
        <f t="shared" si="0"/>
        <v>#N/A</v>
      </c>
      <c r="B11" s="60">
        <v>73</v>
      </c>
      <c r="C11" s="61" t="s">
        <v>51</v>
      </c>
      <c r="D11" s="61">
        <v>1989</v>
      </c>
      <c r="E11" s="61" t="s">
        <v>39</v>
      </c>
      <c r="F11" s="62" t="s">
        <v>52</v>
      </c>
      <c r="G11" s="62" t="s">
        <v>53</v>
      </c>
      <c r="H11" s="87" t="s">
        <v>37</v>
      </c>
      <c r="I11" s="53"/>
      <c r="J11" s="54"/>
      <c r="K11" s="55"/>
      <c r="L11" s="54"/>
      <c r="M11" s="55"/>
      <c r="N11" s="84"/>
      <c r="O11" s="81"/>
      <c r="P11" s="78"/>
      <c r="Q11" s="75"/>
    </row>
    <row r="12" spans="1:17" s="9" customFormat="1" ht="54">
      <c r="A12" s="52" t="e">
        <f t="shared" si="0"/>
        <v>#N/A</v>
      </c>
      <c r="B12" s="60">
        <v>71</v>
      </c>
      <c r="C12" s="61" t="s">
        <v>54</v>
      </c>
      <c r="D12" s="61">
        <v>1967</v>
      </c>
      <c r="E12" s="61" t="s">
        <v>32</v>
      </c>
      <c r="F12" s="65" t="s">
        <v>55</v>
      </c>
      <c r="G12" s="65" t="s">
        <v>56</v>
      </c>
      <c r="H12" s="63" t="s">
        <v>57</v>
      </c>
      <c r="I12" s="53"/>
      <c r="J12" s="54"/>
      <c r="K12" s="55"/>
      <c r="L12" s="54"/>
      <c r="M12" s="55"/>
      <c r="N12" s="84"/>
      <c r="O12" s="81"/>
      <c r="P12" s="78"/>
      <c r="Q12" s="75"/>
    </row>
    <row r="13" spans="1:17" s="9" customFormat="1" ht="36">
      <c r="A13" s="52" t="e">
        <f t="shared" si="0"/>
        <v>#N/A</v>
      </c>
      <c r="B13" s="60">
        <v>92</v>
      </c>
      <c r="C13" s="61" t="s">
        <v>58</v>
      </c>
      <c r="D13" s="61">
        <v>1983</v>
      </c>
      <c r="E13" s="64" t="s">
        <v>35</v>
      </c>
      <c r="F13" s="62" t="s">
        <v>59</v>
      </c>
      <c r="G13" s="62" t="s">
        <v>60</v>
      </c>
      <c r="H13" s="63" t="s">
        <v>61</v>
      </c>
      <c r="I13" s="53"/>
      <c r="J13" s="54"/>
      <c r="K13" s="55"/>
      <c r="L13" s="54"/>
      <c r="M13" s="55"/>
      <c r="N13" s="84"/>
      <c r="O13" s="81"/>
      <c r="P13" s="78"/>
      <c r="Q13" s="75"/>
    </row>
    <row r="14" spans="1:17" s="9" customFormat="1" ht="54">
      <c r="A14" s="52" t="e">
        <f t="shared" si="0"/>
        <v>#N/A</v>
      </c>
      <c r="B14" s="60">
        <v>49</v>
      </c>
      <c r="C14" s="61" t="s">
        <v>62</v>
      </c>
      <c r="D14" s="61">
        <v>1990</v>
      </c>
      <c r="E14" s="61" t="s">
        <v>28</v>
      </c>
      <c r="F14" s="62" t="s">
        <v>63</v>
      </c>
      <c r="G14" s="62" t="s">
        <v>29</v>
      </c>
      <c r="H14" s="63" t="s">
        <v>30</v>
      </c>
      <c r="I14" s="53"/>
      <c r="J14" s="54"/>
      <c r="K14" s="55"/>
      <c r="L14" s="54"/>
      <c r="M14" s="55"/>
      <c r="N14" s="84"/>
      <c r="O14" s="81"/>
      <c r="P14" s="78"/>
      <c r="Q14" s="86"/>
    </row>
    <row r="15" spans="1:17" s="9" customFormat="1" ht="54">
      <c r="A15" s="52" t="e">
        <f t="shared" si="0"/>
        <v>#N/A</v>
      </c>
      <c r="B15" s="60">
        <v>78</v>
      </c>
      <c r="C15" s="61" t="s">
        <v>64</v>
      </c>
      <c r="D15" s="61">
        <v>1985</v>
      </c>
      <c r="E15" s="61" t="s">
        <v>28</v>
      </c>
      <c r="F15" s="62" t="s">
        <v>65</v>
      </c>
      <c r="G15" s="62" t="s">
        <v>66</v>
      </c>
      <c r="H15" s="63" t="s">
        <v>67</v>
      </c>
      <c r="I15" s="53"/>
      <c r="J15" s="54"/>
      <c r="K15" s="55"/>
      <c r="L15" s="54"/>
      <c r="M15" s="55"/>
      <c r="N15" s="84"/>
      <c r="O15" s="81"/>
      <c r="P15" s="78"/>
      <c r="Q15" s="86"/>
    </row>
    <row r="16" spans="1:17" s="9" customFormat="1" ht="54">
      <c r="A16" s="52" t="e">
        <f t="shared" si="0"/>
        <v>#N/A</v>
      </c>
      <c r="B16" s="60">
        <v>53</v>
      </c>
      <c r="C16" s="61" t="s">
        <v>68</v>
      </c>
      <c r="D16" s="61">
        <v>1990</v>
      </c>
      <c r="E16" s="61" t="s">
        <v>28</v>
      </c>
      <c r="F16" s="62" t="s">
        <v>69</v>
      </c>
      <c r="G16" s="62" t="s">
        <v>29</v>
      </c>
      <c r="H16" s="63" t="s">
        <v>70</v>
      </c>
      <c r="I16" s="53"/>
      <c r="J16" s="54"/>
      <c r="K16" s="55"/>
      <c r="L16" s="54"/>
      <c r="M16" s="55"/>
      <c r="N16" s="84"/>
      <c r="O16" s="81"/>
      <c r="P16" s="78"/>
      <c r="Q16" s="86"/>
    </row>
    <row r="17" spans="1:17" s="9" customFormat="1" ht="54">
      <c r="A17" s="52" t="e">
        <f t="shared" si="0"/>
        <v>#N/A</v>
      </c>
      <c r="B17" s="60">
        <v>26</v>
      </c>
      <c r="C17" s="61" t="s">
        <v>71</v>
      </c>
      <c r="D17" s="61">
        <v>1993</v>
      </c>
      <c r="E17" s="61" t="s">
        <v>28</v>
      </c>
      <c r="F17" s="62" t="s">
        <v>72</v>
      </c>
      <c r="G17" s="65" t="s">
        <v>73</v>
      </c>
      <c r="H17" s="63" t="s">
        <v>37</v>
      </c>
      <c r="I17" s="53"/>
      <c r="J17" s="54"/>
      <c r="K17" s="55"/>
      <c r="L17" s="54"/>
      <c r="M17" s="55"/>
      <c r="N17" s="84"/>
      <c r="O17" s="81"/>
      <c r="P17" s="78"/>
      <c r="Q17" s="86"/>
    </row>
    <row r="18" spans="1:17" s="9" customFormat="1" ht="54.75" thickBot="1">
      <c r="A18" s="56" t="e">
        <f t="shared" si="0"/>
        <v>#N/A</v>
      </c>
      <c r="B18" s="67">
        <v>100</v>
      </c>
      <c r="C18" s="68" t="s">
        <v>38</v>
      </c>
      <c r="D18" s="68">
        <v>1982</v>
      </c>
      <c r="E18" s="68" t="s">
        <v>39</v>
      </c>
      <c r="F18" s="69" t="s">
        <v>74</v>
      </c>
      <c r="G18" s="69" t="s">
        <v>40</v>
      </c>
      <c r="H18" s="70" t="s">
        <v>37</v>
      </c>
      <c r="I18" s="57"/>
      <c r="J18" s="58"/>
      <c r="K18" s="59"/>
      <c r="L18" s="58"/>
      <c r="M18" s="59"/>
      <c r="N18" s="85"/>
      <c r="O18" s="82"/>
      <c r="P18" s="79"/>
      <c r="Q18" s="76"/>
    </row>
    <row r="20" spans="1:13" s="5" customFormat="1" ht="27" customHeight="1">
      <c r="A20" s="88"/>
      <c r="B20" s="88"/>
      <c r="C20" s="88"/>
      <c r="D20" s="89" t="s">
        <v>9</v>
      </c>
      <c r="E20" s="90" t="s">
        <v>41</v>
      </c>
      <c r="F20" s="91" t="s">
        <v>44</v>
      </c>
      <c r="G20" s="92"/>
      <c r="H20" s="88"/>
      <c r="I20" s="88"/>
      <c r="J20" s="88"/>
      <c r="K20" s="88"/>
      <c r="L20" s="88"/>
      <c r="M20" s="88"/>
    </row>
    <row r="21" spans="1:13" s="5" customFormat="1" ht="23.25" customHeight="1">
      <c r="A21" s="88"/>
      <c r="B21" s="88"/>
      <c r="C21" s="88"/>
      <c r="D21" s="88"/>
      <c r="E21" s="90" t="s">
        <v>16</v>
      </c>
      <c r="F21" s="91" t="s">
        <v>45</v>
      </c>
      <c r="G21" s="92"/>
      <c r="H21" s="88"/>
      <c r="I21" s="88"/>
      <c r="J21" s="88"/>
      <c r="K21" s="88"/>
      <c r="L21" s="88"/>
      <c r="M21" s="88"/>
    </row>
    <row r="22" spans="1:13" s="5" customFormat="1" ht="22.5" customHeight="1">
      <c r="A22" s="88"/>
      <c r="B22" s="88"/>
      <c r="C22" s="88"/>
      <c r="D22" s="88"/>
      <c r="E22" s="90" t="s">
        <v>42</v>
      </c>
      <c r="F22" s="91" t="s">
        <v>46</v>
      </c>
      <c r="G22" s="92"/>
      <c r="H22" s="88"/>
      <c r="I22" s="88"/>
      <c r="J22" s="88"/>
      <c r="K22" s="88"/>
      <c r="L22" s="88"/>
      <c r="M22" s="88"/>
    </row>
    <row r="23" spans="1:13" s="5" customFormat="1" ht="11.25" customHeight="1">
      <c r="A23" s="88"/>
      <c r="B23" s="88"/>
      <c r="C23" s="88"/>
      <c r="D23" s="88"/>
      <c r="E23" s="88"/>
      <c r="F23" s="90"/>
      <c r="G23" s="88"/>
      <c r="H23" s="88"/>
      <c r="I23" s="88"/>
      <c r="J23" s="88"/>
      <c r="K23" s="88"/>
      <c r="L23" s="88"/>
      <c r="M23" s="88"/>
    </row>
    <row r="24" spans="1:13" s="5" customFormat="1" ht="31.5" customHeight="1">
      <c r="A24" s="88" t="s">
        <v>24</v>
      </c>
      <c r="B24" s="88"/>
      <c r="C24" s="88"/>
      <c r="D24" s="88"/>
      <c r="E24" s="93"/>
      <c r="F24" s="91"/>
      <c r="G24" s="94"/>
      <c r="H24" s="95" t="s">
        <v>25</v>
      </c>
      <c r="I24" s="88"/>
      <c r="J24" s="88"/>
      <c r="K24" s="88"/>
      <c r="L24" s="88"/>
      <c r="M24" s="88"/>
    </row>
  </sheetData>
  <sheetProtection/>
  <mergeCells count="18"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  <mergeCell ref="K7:L7"/>
    <mergeCell ref="M7:N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70" zoomScaleNormal="70" zoomScalePageLayoutView="0" workbookViewId="0" topLeftCell="A10">
      <selection activeCell="F14" sqref="F14"/>
    </sheetView>
  </sheetViews>
  <sheetFormatPr defaultColWidth="9.140625" defaultRowHeight="12.75"/>
  <cols>
    <col min="1" max="1" width="3.421875" style="1" customWidth="1"/>
    <col min="2" max="2" width="6.421875" style="1" bestFit="1" customWidth="1"/>
    <col min="3" max="3" width="27.7109375" style="1" bestFit="1" customWidth="1"/>
    <col min="4" max="4" width="8.57421875" style="1" bestFit="1" customWidth="1"/>
    <col min="5" max="5" width="9.140625" style="1" customWidth="1"/>
    <col min="6" max="6" width="53.8515625" style="1" customWidth="1"/>
    <col min="7" max="7" width="28.57421875" style="1" customWidth="1"/>
    <col min="8" max="8" width="18.140625" style="1" customWidth="1"/>
    <col min="9" max="9" width="9.8515625" style="1" customWidth="1"/>
    <col min="10" max="10" width="4.140625" style="1" customWidth="1"/>
    <col min="11" max="11" width="10.00390625" style="1" customWidth="1"/>
    <col min="12" max="12" width="3.8515625" style="1" customWidth="1"/>
    <col min="13" max="13" width="9.7109375" style="1" customWidth="1"/>
    <col min="14" max="14" width="4.28125" style="1" customWidth="1"/>
    <col min="15" max="15" width="8.140625" style="1" customWidth="1"/>
    <col min="16" max="16" width="12.140625" style="1" customWidth="1"/>
    <col min="17" max="17" width="4.421875" style="1" customWidth="1"/>
    <col min="18" max="19" width="4.140625" style="1" customWidth="1"/>
    <col min="20" max="20" width="6.00390625" style="1" customWidth="1"/>
    <col min="21" max="21" width="4.57421875" style="1" customWidth="1"/>
    <col min="22" max="16384" width="9.140625" style="1" customWidth="1"/>
  </cols>
  <sheetData>
    <row r="1" spans="1:18" s="3" customFormat="1" ht="39" customHeight="1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/>
    </row>
    <row r="2" spans="1:19" s="3" customFormat="1" ht="18.7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2"/>
      <c r="S2" s="2"/>
    </row>
    <row r="3" spans="1:19" s="3" customFormat="1" ht="32.25" customHeight="1">
      <c r="A3" s="117" t="s">
        <v>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4"/>
      <c r="S3" s="4"/>
    </row>
    <row r="4" spans="3:13" s="5" customFormat="1" ht="19.5" customHeight="1">
      <c r="C4" s="6">
        <v>41810</v>
      </c>
      <c r="D4" s="7"/>
      <c r="H4" s="7"/>
      <c r="M4" s="5" t="s">
        <v>1</v>
      </c>
    </row>
    <row r="5" spans="4:13" s="5" customFormat="1" ht="14.25" customHeight="1" thickBot="1">
      <c r="D5" s="7"/>
      <c r="H5" s="7"/>
      <c r="M5" s="8"/>
    </row>
    <row r="6" spans="1:18" ht="26.25" customHeight="1">
      <c r="A6" s="118" t="s">
        <v>2</v>
      </c>
      <c r="B6" s="120" t="s">
        <v>3</v>
      </c>
      <c r="C6" s="122" t="s">
        <v>4</v>
      </c>
      <c r="D6" s="122" t="s">
        <v>5</v>
      </c>
      <c r="E6" s="122" t="s">
        <v>6</v>
      </c>
      <c r="F6" s="124" t="s">
        <v>27</v>
      </c>
      <c r="G6" s="122" t="s">
        <v>7</v>
      </c>
      <c r="H6" s="102" t="s">
        <v>8</v>
      </c>
      <c r="I6" s="104" t="s">
        <v>9</v>
      </c>
      <c r="J6" s="105"/>
      <c r="K6" s="105"/>
      <c r="L6" s="105"/>
      <c r="M6" s="105"/>
      <c r="N6" s="106"/>
      <c r="O6" s="107" t="s">
        <v>10</v>
      </c>
      <c r="P6" s="109" t="s">
        <v>11</v>
      </c>
      <c r="Q6" s="111" t="s">
        <v>12</v>
      </c>
      <c r="R6" s="111" t="s">
        <v>75</v>
      </c>
    </row>
    <row r="7" spans="1:18" ht="28.5" customHeight="1" thickBot="1">
      <c r="A7" s="119"/>
      <c r="B7" s="121"/>
      <c r="C7" s="123"/>
      <c r="D7" s="123"/>
      <c r="E7" s="123"/>
      <c r="F7" s="125"/>
      <c r="G7" s="123"/>
      <c r="H7" s="103"/>
      <c r="I7" s="113" t="s">
        <v>13</v>
      </c>
      <c r="J7" s="114"/>
      <c r="K7" s="114" t="s">
        <v>14</v>
      </c>
      <c r="L7" s="114"/>
      <c r="M7" s="114" t="s">
        <v>15</v>
      </c>
      <c r="N7" s="115"/>
      <c r="O7" s="108"/>
      <c r="P7" s="110"/>
      <c r="Q7" s="112"/>
      <c r="R7" s="112"/>
    </row>
    <row r="8" spans="1:18" s="9" customFormat="1" ht="54">
      <c r="A8" s="96">
        <f aca="true" t="shared" si="0" ref="A8:A18">RANK(P8,$P$8:$P$18)</f>
        <v>1</v>
      </c>
      <c r="B8" s="97">
        <v>99</v>
      </c>
      <c r="C8" s="98" t="s">
        <v>38</v>
      </c>
      <c r="D8" s="98">
        <v>1982</v>
      </c>
      <c r="E8" s="98" t="s">
        <v>39</v>
      </c>
      <c r="F8" s="99" t="s">
        <v>47</v>
      </c>
      <c r="G8" s="99" t="s">
        <v>40</v>
      </c>
      <c r="H8" s="100" t="s">
        <v>37</v>
      </c>
      <c r="I8" s="49">
        <f>1!$D$33</f>
        <v>69.51612903225806</v>
      </c>
      <c r="J8" s="50">
        <f aca="true" t="shared" si="1" ref="J8:J18">RANK(I8,$I$8:$I$18)</f>
        <v>1</v>
      </c>
      <c r="K8" s="51">
        <f>1!$I$33</f>
        <v>65.64516129032258</v>
      </c>
      <c r="L8" s="50">
        <f aca="true" t="shared" si="2" ref="L8:L18">RANK(K8,$K$8:$K$18)</f>
        <v>1</v>
      </c>
      <c r="M8" s="51">
        <f>1!$N$33</f>
        <v>64.03225806451613</v>
      </c>
      <c r="N8" s="83">
        <f aca="true" t="shared" si="3" ref="N8:N18">RANK(M8,$M$8:$M$18)</f>
        <v>1</v>
      </c>
      <c r="O8" s="80">
        <f>1!$D$37</f>
        <v>617.5</v>
      </c>
      <c r="P8" s="77">
        <f>1!$D$38</f>
        <v>66.39784946236558</v>
      </c>
      <c r="Q8" s="74"/>
      <c r="R8" s="74" t="s">
        <v>76</v>
      </c>
    </row>
    <row r="9" spans="1:18" s="9" customFormat="1" ht="54">
      <c r="A9" s="52">
        <f t="shared" si="0"/>
        <v>2</v>
      </c>
      <c r="B9" s="60">
        <v>73</v>
      </c>
      <c r="C9" s="61" t="s">
        <v>51</v>
      </c>
      <c r="D9" s="61">
        <v>1989</v>
      </c>
      <c r="E9" s="61" t="s">
        <v>39</v>
      </c>
      <c r="F9" s="62" t="s">
        <v>52</v>
      </c>
      <c r="G9" s="62" t="s">
        <v>53</v>
      </c>
      <c r="H9" s="87" t="s">
        <v>37</v>
      </c>
      <c r="I9" s="53">
        <f>4!$D$33</f>
        <v>63.225806451612904</v>
      </c>
      <c r="J9" s="54">
        <f t="shared" si="1"/>
        <v>2</v>
      </c>
      <c r="K9" s="55">
        <f>4!$I$33</f>
        <v>61.29032258064516</v>
      </c>
      <c r="L9" s="54">
        <f t="shared" si="2"/>
        <v>3</v>
      </c>
      <c r="M9" s="55">
        <f>4!$N$33</f>
        <v>59.67741935483871</v>
      </c>
      <c r="N9" s="84">
        <f t="shared" si="3"/>
        <v>4</v>
      </c>
      <c r="O9" s="81">
        <f>4!$D$37</f>
        <v>571</v>
      </c>
      <c r="P9" s="78">
        <f>4!$D$38</f>
        <v>61.39784946236559</v>
      </c>
      <c r="Q9" s="75"/>
      <c r="R9" s="75" t="s">
        <v>76</v>
      </c>
    </row>
    <row r="10" spans="1:18" s="9" customFormat="1" ht="54">
      <c r="A10" s="52">
        <f t="shared" si="0"/>
        <v>3</v>
      </c>
      <c r="B10" s="60">
        <v>78</v>
      </c>
      <c r="C10" s="61" t="s">
        <v>64</v>
      </c>
      <c r="D10" s="61">
        <v>1985</v>
      </c>
      <c r="E10" s="61" t="s">
        <v>28</v>
      </c>
      <c r="F10" s="62" t="s">
        <v>65</v>
      </c>
      <c r="G10" s="62" t="s">
        <v>66</v>
      </c>
      <c r="H10" s="63" t="s">
        <v>67</v>
      </c>
      <c r="I10" s="53">
        <f>8!$D$33</f>
        <v>60.96774193548387</v>
      </c>
      <c r="J10" s="54">
        <f t="shared" si="1"/>
        <v>3</v>
      </c>
      <c r="K10" s="55">
        <f>8!$I$33</f>
        <v>59.354838709677416</v>
      </c>
      <c r="L10" s="54">
        <f t="shared" si="2"/>
        <v>6</v>
      </c>
      <c r="M10" s="55">
        <f>8!$N$33</f>
        <v>62.58064516129032</v>
      </c>
      <c r="N10" s="84">
        <f t="shared" si="3"/>
        <v>2</v>
      </c>
      <c r="O10" s="81">
        <f>8!$D$37</f>
        <v>567</v>
      </c>
      <c r="P10" s="78">
        <f>8!$D$38</f>
        <v>60.967741935483865</v>
      </c>
      <c r="Q10" s="75">
        <v>1</v>
      </c>
      <c r="R10" s="75" t="s">
        <v>76</v>
      </c>
    </row>
    <row r="11" spans="1:18" s="9" customFormat="1" ht="36">
      <c r="A11" s="52">
        <f t="shared" si="0"/>
        <v>4</v>
      </c>
      <c r="B11" s="60">
        <v>92</v>
      </c>
      <c r="C11" s="61" t="s">
        <v>58</v>
      </c>
      <c r="D11" s="61">
        <v>1983</v>
      </c>
      <c r="E11" s="64" t="s">
        <v>35</v>
      </c>
      <c r="F11" s="62" t="s">
        <v>59</v>
      </c>
      <c r="G11" s="62" t="s">
        <v>60</v>
      </c>
      <c r="H11" s="63" t="s">
        <v>61</v>
      </c>
      <c r="I11" s="53">
        <f>6!$D$33</f>
        <v>60.806451612903224</v>
      </c>
      <c r="J11" s="54">
        <f t="shared" si="1"/>
        <v>4</v>
      </c>
      <c r="K11" s="55">
        <f>6!$I$33</f>
        <v>60.96774193548387</v>
      </c>
      <c r="L11" s="54">
        <f t="shared" si="2"/>
        <v>5</v>
      </c>
      <c r="M11" s="55">
        <f>6!$N$33</f>
        <v>60.645161290322584</v>
      </c>
      <c r="N11" s="84">
        <f t="shared" si="3"/>
        <v>3</v>
      </c>
      <c r="O11" s="81">
        <f>6!$D$37</f>
        <v>565.5</v>
      </c>
      <c r="P11" s="78">
        <f>6!$D$38</f>
        <v>60.80645161290323</v>
      </c>
      <c r="Q11" s="75">
        <v>2</v>
      </c>
      <c r="R11" s="75" t="s">
        <v>76</v>
      </c>
    </row>
    <row r="12" spans="1:18" s="9" customFormat="1" ht="54">
      <c r="A12" s="52">
        <f t="shared" si="0"/>
        <v>5</v>
      </c>
      <c r="B12" s="60">
        <v>121</v>
      </c>
      <c r="C12" s="61" t="s">
        <v>36</v>
      </c>
      <c r="D12" s="61">
        <v>1974</v>
      </c>
      <c r="E12" s="61" t="s">
        <v>28</v>
      </c>
      <c r="F12" s="62" t="s">
        <v>77</v>
      </c>
      <c r="G12" s="62" t="s">
        <v>50</v>
      </c>
      <c r="H12" s="63" t="s">
        <v>37</v>
      </c>
      <c r="I12" s="53">
        <f>3!$D$33</f>
        <v>59.516129032258064</v>
      </c>
      <c r="J12" s="54">
        <f t="shared" si="1"/>
        <v>7</v>
      </c>
      <c r="K12" s="55">
        <f>3!$I$33</f>
        <v>62.903225806451616</v>
      </c>
      <c r="L12" s="54">
        <f t="shared" si="2"/>
        <v>2</v>
      </c>
      <c r="M12" s="55">
        <f>3!$N$33</f>
        <v>57.58064516129032</v>
      </c>
      <c r="N12" s="84">
        <f t="shared" si="3"/>
        <v>9</v>
      </c>
      <c r="O12" s="81">
        <f>3!$D$37</f>
        <v>558</v>
      </c>
      <c r="P12" s="78">
        <f>3!$D$38</f>
        <v>60</v>
      </c>
      <c r="Q12" s="75"/>
      <c r="R12" s="75" t="s">
        <v>76</v>
      </c>
    </row>
    <row r="13" spans="1:18" s="9" customFormat="1" ht="36">
      <c r="A13" s="52">
        <f t="shared" si="0"/>
        <v>6</v>
      </c>
      <c r="B13" s="60">
        <v>39</v>
      </c>
      <c r="C13" s="64" t="s">
        <v>31</v>
      </c>
      <c r="D13" s="64">
        <v>1998</v>
      </c>
      <c r="E13" s="65" t="s">
        <v>32</v>
      </c>
      <c r="F13" s="65" t="s">
        <v>48</v>
      </c>
      <c r="G13" s="65" t="s">
        <v>33</v>
      </c>
      <c r="H13" s="66" t="s">
        <v>34</v>
      </c>
      <c r="I13" s="53">
        <f>2!$D$33</f>
        <v>60</v>
      </c>
      <c r="J13" s="54">
        <f t="shared" si="1"/>
        <v>5</v>
      </c>
      <c r="K13" s="55">
        <f>2!$I$33</f>
        <v>61.29032258064516</v>
      </c>
      <c r="L13" s="54">
        <f t="shared" si="2"/>
        <v>3</v>
      </c>
      <c r="M13" s="55">
        <f>2!$N$33</f>
        <v>57.74193548387097</v>
      </c>
      <c r="N13" s="84">
        <f t="shared" si="3"/>
        <v>8</v>
      </c>
      <c r="O13" s="81">
        <f>2!$D$37</f>
        <v>555</v>
      </c>
      <c r="P13" s="78">
        <f>2!$D$38</f>
        <v>59.67741935483871</v>
      </c>
      <c r="Q13" s="75"/>
      <c r="R13" s="75" t="s">
        <v>76</v>
      </c>
    </row>
    <row r="14" spans="1:18" s="9" customFormat="1" ht="54">
      <c r="A14" s="52">
        <f t="shared" si="0"/>
        <v>7</v>
      </c>
      <c r="B14" s="60">
        <v>53</v>
      </c>
      <c r="C14" s="61" t="s">
        <v>68</v>
      </c>
      <c r="D14" s="61">
        <v>1990</v>
      </c>
      <c r="E14" s="61" t="s">
        <v>28</v>
      </c>
      <c r="F14" s="62" t="s">
        <v>69</v>
      </c>
      <c r="G14" s="62" t="s">
        <v>29</v>
      </c>
      <c r="H14" s="63" t="s">
        <v>70</v>
      </c>
      <c r="I14" s="53">
        <f>9!$D$33</f>
        <v>59.67741935483871</v>
      </c>
      <c r="J14" s="54">
        <f t="shared" si="1"/>
        <v>6</v>
      </c>
      <c r="K14" s="55">
        <f>9!$I$33</f>
        <v>59.03225806451613</v>
      </c>
      <c r="L14" s="54">
        <f t="shared" si="2"/>
        <v>7</v>
      </c>
      <c r="M14" s="55">
        <f>9!$N$33</f>
        <v>59.67741935483871</v>
      </c>
      <c r="N14" s="84">
        <f t="shared" si="3"/>
        <v>4</v>
      </c>
      <c r="O14" s="81">
        <f>9!$D$37</f>
        <v>553</v>
      </c>
      <c r="P14" s="78">
        <f>9!$D$38</f>
        <v>59.462365591397855</v>
      </c>
      <c r="Q14" s="86"/>
      <c r="R14" s="75" t="s">
        <v>76</v>
      </c>
    </row>
    <row r="15" spans="1:18" s="9" customFormat="1" ht="54">
      <c r="A15" s="52">
        <f t="shared" si="0"/>
        <v>8</v>
      </c>
      <c r="B15" s="60">
        <v>49</v>
      </c>
      <c r="C15" s="61" t="s">
        <v>62</v>
      </c>
      <c r="D15" s="61">
        <v>1990</v>
      </c>
      <c r="E15" s="61" t="s">
        <v>28</v>
      </c>
      <c r="F15" s="62" t="s">
        <v>63</v>
      </c>
      <c r="G15" s="62" t="s">
        <v>29</v>
      </c>
      <c r="H15" s="63" t="s">
        <v>30</v>
      </c>
      <c r="I15" s="53">
        <f>7!$D$33</f>
        <v>57.903225806451616</v>
      </c>
      <c r="J15" s="54">
        <f t="shared" si="1"/>
        <v>9</v>
      </c>
      <c r="K15" s="55">
        <f>7!$I$33</f>
        <v>58.87096774193548</v>
      </c>
      <c r="L15" s="54">
        <f t="shared" si="2"/>
        <v>8</v>
      </c>
      <c r="M15" s="55">
        <f>7!$N$33</f>
        <v>58.70967741935484</v>
      </c>
      <c r="N15" s="84">
        <f t="shared" si="3"/>
        <v>6</v>
      </c>
      <c r="O15" s="81">
        <f>7!$D$37</f>
        <v>544</v>
      </c>
      <c r="P15" s="78">
        <f>7!$D$38</f>
        <v>58.49462365591398</v>
      </c>
      <c r="Q15" s="86"/>
      <c r="R15" s="75" t="s">
        <v>76</v>
      </c>
    </row>
    <row r="16" spans="1:18" s="9" customFormat="1" ht="54">
      <c r="A16" s="52">
        <f t="shared" si="0"/>
        <v>9</v>
      </c>
      <c r="B16" s="60">
        <v>100</v>
      </c>
      <c r="C16" s="61" t="s">
        <v>38</v>
      </c>
      <c r="D16" s="61">
        <v>1982</v>
      </c>
      <c r="E16" s="61" t="s">
        <v>39</v>
      </c>
      <c r="F16" s="62" t="s">
        <v>74</v>
      </c>
      <c r="G16" s="62" t="s">
        <v>40</v>
      </c>
      <c r="H16" s="63" t="s">
        <v>37</v>
      </c>
      <c r="I16" s="53">
        <f>'11'!$D$33</f>
        <v>57.74193548387097</v>
      </c>
      <c r="J16" s="54">
        <f t="shared" si="1"/>
        <v>10</v>
      </c>
      <c r="K16" s="55">
        <f>'11'!$I$33</f>
        <v>58.70967741935484</v>
      </c>
      <c r="L16" s="54">
        <f t="shared" si="2"/>
        <v>9</v>
      </c>
      <c r="M16" s="55">
        <f>'11'!$N$33</f>
        <v>58.38709677419355</v>
      </c>
      <c r="N16" s="84">
        <f t="shared" si="3"/>
        <v>7</v>
      </c>
      <c r="O16" s="81">
        <f>'11'!$D$37</f>
        <v>542</v>
      </c>
      <c r="P16" s="78">
        <f>'11'!$D$38</f>
        <v>58.27956989247312</v>
      </c>
      <c r="Q16" s="86"/>
      <c r="R16" s="75" t="s">
        <v>76</v>
      </c>
    </row>
    <row r="17" spans="1:18" s="9" customFormat="1" ht="54">
      <c r="A17" s="52">
        <f t="shared" si="0"/>
        <v>10</v>
      </c>
      <c r="B17" s="60">
        <v>71</v>
      </c>
      <c r="C17" s="61" t="s">
        <v>54</v>
      </c>
      <c r="D17" s="61">
        <v>1967</v>
      </c>
      <c r="E17" s="61" t="s">
        <v>32</v>
      </c>
      <c r="F17" s="65" t="s">
        <v>55</v>
      </c>
      <c r="G17" s="65" t="s">
        <v>56</v>
      </c>
      <c r="H17" s="63" t="s">
        <v>57</v>
      </c>
      <c r="I17" s="53">
        <f>5!$D$33</f>
        <v>59.03225806451613</v>
      </c>
      <c r="J17" s="54">
        <f t="shared" si="1"/>
        <v>8</v>
      </c>
      <c r="K17" s="55">
        <f>5!$I$33</f>
        <v>58.064516129032256</v>
      </c>
      <c r="L17" s="54">
        <f t="shared" si="2"/>
        <v>11</v>
      </c>
      <c r="M17" s="55">
        <f>5!$N$33</f>
        <v>54.67741935483871</v>
      </c>
      <c r="N17" s="84">
        <f t="shared" si="3"/>
        <v>11</v>
      </c>
      <c r="O17" s="81">
        <f>5!$D$37</f>
        <v>532.5</v>
      </c>
      <c r="P17" s="78">
        <f>5!$D$38</f>
        <v>57.25806451612903</v>
      </c>
      <c r="Q17" s="86"/>
      <c r="R17" s="75" t="s">
        <v>76</v>
      </c>
    </row>
    <row r="18" spans="1:18" s="9" customFormat="1" ht="54.75" thickBot="1">
      <c r="A18" s="56">
        <f t="shared" si="0"/>
        <v>11</v>
      </c>
      <c r="B18" s="67">
        <v>26</v>
      </c>
      <c r="C18" s="68" t="s">
        <v>71</v>
      </c>
      <c r="D18" s="68">
        <v>1993</v>
      </c>
      <c r="E18" s="68" t="s">
        <v>28</v>
      </c>
      <c r="F18" s="69" t="s">
        <v>72</v>
      </c>
      <c r="G18" s="101" t="s">
        <v>73</v>
      </c>
      <c r="H18" s="70" t="s">
        <v>37</v>
      </c>
      <c r="I18" s="57">
        <f>'10'!$D$33</f>
        <v>54.67741935483871</v>
      </c>
      <c r="J18" s="58">
        <f t="shared" si="1"/>
        <v>11</v>
      </c>
      <c r="K18" s="59">
        <f>'10'!$I$33</f>
        <v>58.54838709677419</v>
      </c>
      <c r="L18" s="58">
        <f t="shared" si="2"/>
        <v>10</v>
      </c>
      <c r="M18" s="59">
        <f>'10'!$N$33</f>
        <v>57.58064516129032</v>
      </c>
      <c r="N18" s="85">
        <f t="shared" si="3"/>
        <v>9</v>
      </c>
      <c r="O18" s="82">
        <f>'10'!$D$37</f>
        <v>529.5</v>
      </c>
      <c r="P18" s="79">
        <f>'10'!$D$38</f>
        <v>56.935483870967744</v>
      </c>
      <c r="Q18" s="76"/>
      <c r="R18" s="76" t="s">
        <v>76</v>
      </c>
    </row>
    <row r="20" spans="1:13" s="5" customFormat="1" ht="27" customHeight="1">
      <c r="A20" s="88"/>
      <c r="B20" s="88"/>
      <c r="C20" s="88"/>
      <c r="D20" s="89" t="s">
        <v>9</v>
      </c>
      <c r="E20" s="90" t="s">
        <v>41</v>
      </c>
      <c r="F20" s="91" t="s">
        <v>44</v>
      </c>
      <c r="G20" s="92"/>
      <c r="H20" s="88"/>
      <c r="I20" s="88"/>
      <c r="J20" s="88"/>
      <c r="K20" s="88"/>
      <c r="L20" s="88"/>
      <c r="M20" s="88"/>
    </row>
    <row r="21" spans="1:13" s="5" customFormat="1" ht="23.25" customHeight="1">
      <c r="A21" s="88"/>
      <c r="B21" s="88"/>
      <c r="C21" s="88"/>
      <c r="D21" s="88"/>
      <c r="E21" s="90" t="s">
        <v>16</v>
      </c>
      <c r="F21" s="91" t="s">
        <v>45</v>
      </c>
      <c r="G21" s="92"/>
      <c r="H21" s="88"/>
      <c r="I21" s="88"/>
      <c r="J21" s="88"/>
      <c r="K21" s="88"/>
      <c r="L21" s="88"/>
      <c r="M21" s="88"/>
    </row>
    <row r="22" spans="1:13" s="5" customFormat="1" ht="22.5" customHeight="1">
      <c r="A22" s="88"/>
      <c r="B22" s="88"/>
      <c r="C22" s="88"/>
      <c r="D22" s="88"/>
      <c r="E22" s="90" t="s">
        <v>42</v>
      </c>
      <c r="F22" s="91" t="s">
        <v>46</v>
      </c>
      <c r="G22" s="92"/>
      <c r="H22" s="88"/>
      <c r="I22" s="88"/>
      <c r="J22" s="88"/>
      <c r="K22" s="88"/>
      <c r="L22" s="88"/>
      <c r="M22" s="88"/>
    </row>
    <row r="23" spans="1:13" s="5" customFormat="1" ht="11.25" customHeight="1">
      <c r="A23" s="88"/>
      <c r="B23" s="88"/>
      <c r="C23" s="88"/>
      <c r="D23" s="88"/>
      <c r="E23" s="88"/>
      <c r="F23" s="90"/>
      <c r="G23" s="88"/>
      <c r="H23" s="88"/>
      <c r="I23" s="88"/>
      <c r="J23" s="88"/>
      <c r="K23" s="88"/>
      <c r="L23" s="88"/>
      <c r="M23" s="88"/>
    </row>
    <row r="24" spans="1:13" s="5" customFormat="1" ht="31.5" customHeight="1">
      <c r="A24" s="88" t="s">
        <v>24</v>
      </c>
      <c r="B24" s="88"/>
      <c r="C24" s="88"/>
      <c r="D24" s="88"/>
      <c r="E24" s="93"/>
      <c r="F24" s="91"/>
      <c r="G24" s="94"/>
      <c r="H24" s="95" t="s">
        <v>25</v>
      </c>
      <c r="I24" s="88"/>
      <c r="J24" s="88"/>
      <c r="K24" s="88"/>
      <c r="L24" s="88"/>
      <c r="M24" s="88"/>
    </row>
  </sheetData>
  <sheetProtection/>
  <mergeCells count="19">
    <mergeCell ref="G6:G7"/>
    <mergeCell ref="H6:H7"/>
    <mergeCell ref="I6:N6"/>
    <mergeCell ref="O6:O7"/>
    <mergeCell ref="P6:P7"/>
    <mergeCell ref="Q6:Q7"/>
    <mergeCell ref="I7:J7"/>
    <mergeCell ref="K7:L7"/>
    <mergeCell ref="M7:N7"/>
    <mergeCell ref="R6:R7"/>
    <mergeCell ref="A1:Q1"/>
    <mergeCell ref="A2:Q2"/>
    <mergeCell ref="A3:Q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K43"/>
  <sheetViews>
    <sheetView zoomScalePageLayoutView="0" workbookViewId="0" topLeftCell="A19">
      <selection activeCell="A31" sqref="A31:C31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6.5</v>
      </c>
      <c r="D4" s="19">
        <f aca="true" t="shared" si="0" ref="D4:D25">C4</f>
        <v>6.5</v>
      </c>
      <c r="E4" s="20"/>
      <c r="F4" s="22">
        <v>1</v>
      </c>
      <c r="G4" s="22"/>
      <c r="H4" s="23">
        <v>6</v>
      </c>
      <c r="I4" s="19">
        <f>H4</f>
        <v>6</v>
      </c>
      <c r="J4" s="21"/>
      <c r="K4" s="22">
        <v>1</v>
      </c>
      <c r="L4" s="22"/>
      <c r="M4" s="23">
        <v>6</v>
      </c>
      <c r="N4" s="19">
        <f>M4</f>
        <v>6</v>
      </c>
      <c r="O4" s="21"/>
    </row>
    <row r="5" spans="1:15" ht="13.5">
      <c r="A5" s="22">
        <v>2</v>
      </c>
      <c r="B5" s="22"/>
      <c r="C5" s="23">
        <v>7</v>
      </c>
      <c r="D5" s="19">
        <f t="shared" si="0"/>
        <v>7</v>
      </c>
      <c r="E5" s="20"/>
      <c r="F5" s="22">
        <v>2</v>
      </c>
      <c r="G5" s="22"/>
      <c r="H5" s="23">
        <v>7</v>
      </c>
      <c r="I5" s="19">
        <f>H5</f>
        <v>7</v>
      </c>
      <c r="J5" s="21"/>
      <c r="K5" s="22">
        <v>2</v>
      </c>
      <c r="L5" s="22"/>
      <c r="M5" s="23">
        <v>6.5</v>
      </c>
      <c r="N5" s="19">
        <f>M5</f>
        <v>6.5</v>
      </c>
      <c r="O5" s="21"/>
    </row>
    <row r="6" spans="1:15" ht="13.5">
      <c r="A6" s="24">
        <v>3</v>
      </c>
      <c r="B6" s="24"/>
      <c r="C6" s="23">
        <v>7.5</v>
      </c>
      <c r="D6" s="25">
        <f t="shared" si="0"/>
        <v>7.5</v>
      </c>
      <c r="E6" s="20"/>
      <c r="F6" s="24">
        <v>3</v>
      </c>
      <c r="G6" s="24"/>
      <c r="H6" s="23">
        <v>7</v>
      </c>
      <c r="I6" s="25">
        <f>H6</f>
        <v>7</v>
      </c>
      <c r="J6" s="21"/>
      <c r="K6" s="24">
        <v>3</v>
      </c>
      <c r="L6" s="24"/>
      <c r="M6" s="23">
        <v>7</v>
      </c>
      <c r="N6" s="25">
        <f>M6</f>
        <v>7</v>
      </c>
      <c r="O6" s="21"/>
    </row>
    <row r="7" spans="1:15" s="13" customFormat="1" ht="13.5">
      <c r="A7" s="24">
        <v>4</v>
      </c>
      <c r="B7" s="24"/>
      <c r="C7" s="23">
        <v>7.5</v>
      </c>
      <c r="D7" s="25">
        <f t="shared" si="0"/>
        <v>7.5</v>
      </c>
      <c r="E7" s="20"/>
      <c r="F7" s="24">
        <v>4</v>
      </c>
      <c r="G7" s="24"/>
      <c r="H7" s="23">
        <v>6.5</v>
      </c>
      <c r="I7" s="25">
        <f>H7</f>
        <v>6.5</v>
      </c>
      <c r="J7" s="21"/>
      <c r="K7" s="24">
        <v>4</v>
      </c>
      <c r="L7" s="24"/>
      <c r="M7" s="23">
        <v>6.5</v>
      </c>
      <c r="N7" s="25">
        <f>M7</f>
        <v>6.5</v>
      </c>
      <c r="O7" s="21"/>
    </row>
    <row r="8" spans="1:15" s="13" customFormat="1" ht="13.5">
      <c r="A8" s="24">
        <v>5</v>
      </c>
      <c r="B8" s="24"/>
      <c r="C8" s="23">
        <v>6</v>
      </c>
      <c r="D8" s="25">
        <f t="shared" si="0"/>
        <v>6</v>
      </c>
      <c r="E8" s="20"/>
      <c r="F8" s="24">
        <v>5</v>
      </c>
      <c r="G8" s="24"/>
      <c r="H8" s="23">
        <v>5</v>
      </c>
      <c r="I8" s="25">
        <f>H8</f>
        <v>5</v>
      </c>
      <c r="J8" s="21"/>
      <c r="K8" s="24">
        <v>5</v>
      </c>
      <c r="L8" s="24"/>
      <c r="M8" s="23">
        <v>6</v>
      </c>
      <c r="N8" s="25">
        <f>M8</f>
        <v>6</v>
      </c>
      <c r="O8" s="21"/>
    </row>
    <row r="9" spans="1:15" ht="13.5">
      <c r="A9" s="71">
        <v>6</v>
      </c>
      <c r="B9" s="71">
        <v>2</v>
      </c>
      <c r="C9" s="72">
        <v>6</v>
      </c>
      <c r="D9" s="73">
        <f>C9*B9</f>
        <v>12</v>
      </c>
      <c r="E9" s="20"/>
      <c r="F9" s="71">
        <v>6</v>
      </c>
      <c r="G9" s="71">
        <v>2</v>
      </c>
      <c r="H9" s="72">
        <v>6</v>
      </c>
      <c r="I9" s="73">
        <f>H9*G9</f>
        <v>12</v>
      </c>
      <c r="J9" s="21"/>
      <c r="K9" s="71">
        <v>6</v>
      </c>
      <c r="L9" s="71">
        <v>2</v>
      </c>
      <c r="M9" s="72">
        <v>6.5</v>
      </c>
      <c r="N9" s="73">
        <f>M9*L9</f>
        <v>13</v>
      </c>
      <c r="O9" s="21"/>
    </row>
    <row r="10" spans="1:15" ht="13.5">
      <c r="A10" s="22">
        <v>7</v>
      </c>
      <c r="B10" s="22"/>
      <c r="C10" s="23">
        <v>6.5</v>
      </c>
      <c r="D10" s="19">
        <f t="shared" si="0"/>
        <v>6.5</v>
      </c>
      <c r="E10" s="20"/>
      <c r="F10" s="22">
        <v>7</v>
      </c>
      <c r="G10" s="22"/>
      <c r="H10" s="23">
        <v>6.5</v>
      </c>
      <c r="I10" s="19">
        <f aca="true" t="shared" si="1" ref="I10:I17">H10</f>
        <v>6.5</v>
      </c>
      <c r="J10" s="21"/>
      <c r="K10" s="22">
        <v>7</v>
      </c>
      <c r="L10" s="22"/>
      <c r="M10" s="23">
        <v>6</v>
      </c>
      <c r="N10" s="19">
        <f aca="true" t="shared" si="2" ref="N10:N17">M10</f>
        <v>6</v>
      </c>
      <c r="O10" s="21"/>
    </row>
    <row r="11" spans="1:15" s="13" customFormat="1" ht="13.5">
      <c r="A11" s="24">
        <v>8</v>
      </c>
      <c r="B11" s="26"/>
      <c r="C11" s="23">
        <v>7</v>
      </c>
      <c r="D11" s="25">
        <f t="shared" si="0"/>
        <v>7</v>
      </c>
      <c r="E11" s="20"/>
      <c r="F11" s="24">
        <v>8</v>
      </c>
      <c r="G11" s="26"/>
      <c r="H11" s="23">
        <v>6.5</v>
      </c>
      <c r="I11" s="25">
        <f t="shared" si="1"/>
        <v>6.5</v>
      </c>
      <c r="J11" s="21"/>
      <c r="K11" s="24">
        <v>8</v>
      </c>
      <c r="L11" s="26"/>
      <c r="M11" s="23">
        <v>6.5</v>
      </c>
      <c r="N11" s="25">
        <f t="shared" si="2"/>
        <v>6.5</v>
      </c>
      <c r="O11" s="21"/>
    </row>
    <row r="12" spans="1:15" ht="13.5">
      <c r="A12" s="22">
        <v>9</v>
      </c>
      <c r="B12" s="22"/>
      <c r="C12" s="23">
        <v>7</v>
      </c>
      <c r="D12" s="19">
        <f t="shared" si="0"/>
        <v>7</v>
      </c>
      <c r="E12" s="20"/>
      <c r="F12" s="22">
        <v>9</v>
      </c>
      <c r="G12" s="22"/>
      <c r="H12" s="23">
        <v>6</v>
      </c>
      <c r="I12" s="19">
        <f t="shared" si="1"/>
        <v>6</v>
      </c>
      <c r="J12" s="21"/>
      <c r="K12" s="22">
        <v>9</v>
      </c>
      <c r="L12" s="22"/>
      <c r="M12" s="23">
        <v>6.5</v>
      </c>
      <c r="N12" s="19">
        <f t="shared" si="2"/>
        <v>6.5</v>
      </c>
      <c r="O12" s="21"/>
    </row>
    <row r="13" spans="1:15" s="13" customFormat="1" ht="13.5">
      <c r="A13" s="24">
        <v>10</v>
      </c>
      <c r="B13" s="24"/>
      <c r="C13" s="23">
        <v>7</v>
      </c>
      <c r="D13" s="25">
        <f t="shared" si="0"/>
        <v>7</v>
      </c>
      <c r="E13" s="20"/>
      <c r="F13" s="24">
        <v>10</v>
      </c>
      <c r="G13" s="24"/>
      <c r="H13" s="23">
        <v>6</v>
      </c>
      <c r="I13" s="25">
        <f t="shared" si="1"/>
        <v>6</v>
      </c>
      <c r="J13" s="21"/>
      <c r="K13" s="24">
        <v>10</v>
      </c>
      <c r="L13" s="24"/>
      <c r="M13" s="23">
        <v>6.5</v>
      </c>
      <c r="N13" s="25">
        <f t="shared" si="2"/>
        <v>6.5</v>
      </c>
      <c r="O13" s="21"/>
    </row>
    <row r="14" spans="1:15" ht="13.5">
      <c r="A14" s="24">
        <v>11</v>
      </c>
      <c r="B14" s="24"/>
      <c r="C14" s="23">
        <v>7.5</v>
      </c>
      <c r="D14" s="25">
        <f t="shared" si="0"/>
        <v>7.5</v>
      </c>
      <c r="E14" s="20"/>
      <c r="F14" s="24">
        <v>11</v>
      </c>
      <c r="G14" s="24"/>
      <c r="H14" s="23">
        <v>6.5</v>
      </c>
      <c r="I14" s="25">
        <f t="shared" si="1"/>
        <v>6.5</v>
      </c>
      <c r="J14" s="21"/>
      <c r="K14" s="24">
        <v>11</v>
      </c>
      <c r="L14" s="24"/>
      <c r="M14" s="23">
        <v>6</v>
      </c>
      <c r="N14" s="25">
        <f t="shared" si="2"/>
        <v>6</v>
      </c>
      <c r="O14" s="21"/>
    </row>
    <row r="15" spans="1:15" ht="13.5">
      <c r="A15" s="24">
        <v>12</v>
      </c>
      <c r="B15" s="24"/>
      <c r="C15" s="23">
        <v>7.5</v>
      </c>
      <c r="D15" s="25">
        <f t="shared" si="0"/>
        <v>7.5</v>
      </c>
      <c r="E15" s="20"/>
      <c r="F15" s="24">
        <v>12</v>
      </c>
      <c r="G15" s="24"/>
      <c r="H15" s="23">
        <v>6.5</v>
      </c>
      <c r="I15" s="25">
        <f t="shared" si="1"/>
        <v>6.5</v>
      </c>
      <c r="J15" s="21"/>
      <c r="K15" s="24">
        <v>12</v>
      </c>
      <c r="L15" s="24"/>
      <c r="M15" s="23">
        <v>6</v>
      </c>
      <c r="N15" s="25">
        <f t="shared" si="2"/>
        <v>6</v>
      </c>
      <c r="O15" s="21"/>
    </row>
    <row r="16" spans="1:15" s="13" customFormat="1" ht="13.5">
      <c r="A16" s="24">
        <v>13</v>
      </c>
      <c r="B16" s="24"/>
      <c r="C16" s="23">
        <v>6.5</v>
      </c>
      <c r="D16" s="25">
        <f t="shared" si="0"/>
        <v>6.5</v>
      </c>
      <c r="E16" s="20"/>
      <c r="F16" s="24">
        <v>13</v>
      </c>
      <c r="G16" s="24"/>
      <c r="H16" s="23">
        <v>6.5</v>
      </c>
      <c r="I16" s="25">
        <f t="shared" si="1"/>
        <v>6.5</v>
      </c>
      <c r="J16" s="21"/>
      <c r="K16" s="24">
        <v>13</v>
      </c>
      <c r="L16" s="24"/>
      <c r="M16" s="23">
        <v>6</v>
      </c>
      <c r="N16" s="25">
        <f t="shared" si="2"/>
        <v>6</v>
      </c>
      <c r="O16" s="21"/>
    </row>
    <row r="17" spans="1:15" s="13" customFormat="1" ht="13.5">
      <c r="A17" s="24">
        <v>14</v>
      </c>
      <c r="B17" s="24"/>
      <c r="C17" s="23">
        <v>6.5</v>
      </c>
      <c r="D17" s="25">
        <f t="shared" si="0"/>
        <v>6.5</v>
      </c>
      <c r="E17" s="20"/>
      <c r="F17" s="24">
        <v>14</v>
      </c>
      <c r="G17" s="24"/>
      <c r="H17" s="23">
        <v>7</v>
      </c>
      <c r="I17" s="25">
        <f t="shared" si="1"/>
        <v>7</v>
      </c>
      <c r="J17" s="21"/>
      <c r="K17" s="24">
        <v>14</v>
      </c>
      <c r="L17" s="24"/>
      <c r="M17" s="23">
        <v>6.5</v>
      </c>
      <c r="N17" s="25">
        <f t="shared" si="2"/>
        <v>6.5</v>
      </c>
      <c r="O17" s="21"/>
    </row>
    <row r="18" spans="1:15" ht="13.5">
      <c r="A18" s="71">
        <v>15</v>
      </c>
      <c r="B18" s="71">
        <v>2</v>
      </c>
      <c r="C18" s="72">
        <v>7.5</v>
      </c>
      <c r="D18" s="73">
        <f>C18*B18</f>
        <v>15</v>
      </c>
      <c r="E18" s="20"/>
      <c r="F18" s="71">
        <v>15</v>
      </c>
      <c r="G18" s="71">
        <v>2</v>
      </c>
      <c r="H18" s="72">
        <v>7</v>
      </c>
      <c r="I18" s="73">
        <f>H18*G18</f>
        <v>14</v>
      </c>
      <c r="J18" s="21"/>
      <c r="K18" s="71">
        <v>15</v>
      </c>
      <c r="L18" s="71">
        <v>2</v>
      </c>
      <c r="M18" s="72">
        <v>6.5</v>
      </c>
      <c r="N18" s="73">
        <f>M18*L18</f>
        <v>13</v>
      </c>
      <c r="O18" s="21"/>
    </row>
    <row r="19" spans="1:15" ht="13.5">
      <c r="A19" s="22">
        <v>16</v>
      </c>
      <c r="B19" s="22"/>
      <c r="C19" s="23">
        <v>7</v>
      </c>
      <c r="D19" s="19">
        <f t="shared" si="0"/>
        <v>7</v>
      </c>
      <c r="E19" s="20"/>
      <c r="F19" s="22">
        <v>16</v>
      </c>
      <c r="G19" s="22"/>
      <c r="H19" s="23">
        <v>7</v>
      </c>
      <c r="I19" s="19">
        <f>H19</f>
        <v>7</v>
      </c>
      <c r="J19" s="21"/>
      <c r="K19" s="22">
        <v>16</v>
      </c>
      <c r="L19" s="22"/>
      <c r="M19" s="23">
        <v>6</v>
      </c>
      <c r="N19" s="19">
        <f>M19</f>
        <v>6</v>
      </c>
      <c r="O19" s="21"/>
    </row>
    <row r="20" spans="1:15" ht="13.5">
      <c r="A20" s="22">
        <v>17</v>
      </c>
      <c r="B20" s="22"/>
      <c r="C20" s="23">
        <v>7</v>
      </c>
      <c r="D20" s="19">
        <f t="shared" si="0"/>
        <v>7</v>
      </c>
      <c r="E20" s="20"/>
      <c r="F20" s="22">
        <v>17</v>
      </c>
      <c r="G20" s="22"/>
      <c r="H20" s="23">
        <v>6.5</v>
      </c>
      <c r="I20" s="19">
        <f>H20</f>
        <v>6.5</v>
      </c>
      <c r="J20" s="21"/>
      <c r="K20" s="22">
        <v>17</v>
      </c>
      <c r="L20" s="22"/>
      <c r="M20" s="23">
        <v>6</v>
      </c>
      <c r="N20" s="19">
        <f>M20</f>
        <v>6</v>
      </c>
      <c r="O20" s="21"/>
    </row>
    <row r="21" spans="1:15" s="13" customFormat="1" ht="13.5">
      <c r="A21" s="24">
        <v>18</v>
      </c>
      <c r="B21" s="24"/>
      <c r="C21" s="23">
        <v>6.5</v>
      </c>
      <c r="D21" s="25">
        <f t="shared" si="0"/>
        <v>6.5</v>
      </c>
      <c r="E21" s="20"/>
      <c r="F21" s="24">
        <v>18</v>
      </c>
      <c r="G21" s="24"/>
      <c r="H21" s="23">
        <v>6.5</v>
      </c>
      <c r="I21" s="25">
        <f>H21</f>
        <v>6.5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7</v>
      </c>
      <c r="D22" s="19">
        <f t="shared" si="0"/>
        <v>7</v>
      </c>
      <c r="E22" s="20"/>
      <c r="F22" s="22">
        <v>19</v>
      </c>
      <c r="G22" s="22"/>
      <c r="H22" s="23">
        <v>6.5</v>
      </c>
      <c r="I22" s="19">
        <f>H22</f>
        <v>6.5</v>
      </c>
      <c r="J22" s="21"/>
      <c r="K22" s="22">
        <v>19</v>
      </c>
      <c r="L22" s="22"/>
      <c r="M22" s="23">
        <v>6.5</v>
      </c>
      <c r="N22" s="19">
        <f>M22</f>
        <v>6.5</v>
      </c>
      <c r="O22" s="21"/>
    </row>
    <row r="23" spans="1:15" ht="13.5">
      <c r="A23" s="24">
        <v>20</v>
      </c>
      <c r="B23" s="22"/>
      <c r="C23" s="23">
        <v>7</v>
      </c>
      <c r="D23" s="19">
        <f t="shared" si="0"/>
        <v>7</v>
      </c>
      <c r="E23" s="20"/>
      <c r="F23" s="24">
        <v>20</v>
      </c>
      <c r="G23" s="22"/>
      <c r="H23" s="23">
        <v>7</v>
      </c>
      <c r="I23" s="19">
        <f>H23</f>
        <v>7</v>
      </c>
      <c r="J23" s="21"/>
      <c r="K23" s="24">
        <v>20</v>
      </c>
      <c r="L23" s="22"/>
      <c r="M23" s="23">
        <v>7</v>
      </c>
      <c r="N23" s="19">
        <f>M23</f>
        <v>7</v>
      </c>
      <c r="O23" s="21"/>
    </row>
    <row r="24" spans="1:15" ht="13.5">
      <c r="A24" s="71">
        <v>21</v>
      </c>
      <c r="B24" s="71">
        <v>2</v>
      </c>
      <c r="C24" s="72">
        <v>7</v>
      </c>
      <c r="D24" s="73">
        <f>C24*B24</f>
        <v>14</v>
      </c>
      <c r="E24" s="20"/>
      <c r="F24" s="71">
        <v>21</v>
      </c>
      <c r="G24" s="71">
        <v>2</v>
      </c>
      <c r="H24" s="72">
        <v>7</v>
      </c>
      <c r="I24" s="73">
        <f>H24*G24</f>
        <v>14</v>
      </c>
      <c r="J24" s="21"/>
      <c r="K24" s="71">
        <v>21</v>
      </c>
      <c r="L24" s="71">
        <v>2</v>
      </c>
      <c r="M24" s="72">
        <v>6.5</v>
      </c>
      <c r="N24" s="73">
        <f>M24*L24</f>
        <v>13</v>
      </c>
      <c r="O24" s="21"/>
    </row>
    <row r="25" spans="1:15" ht="13.5">
      <c r="A25" s="24">
        <v>22</v>
      </c>
      <c r="B25" s="22"/>
      <c r="C25" s="23">
        <v>7.5</v>
      </c>
      <c r="D25" s="19">
        <f t="shared" si="0"/>
        <v>7.5</v>
      </c>
      <c r="E25" s="20"/>
      <c r="F25" s="24">
        <v>22</v>
      </c>
      <c r="G25" s="22"/>
      <c r="H25" s="23">
        <v>7</v>
      </c>
      <c r="I25" s="19">
        <f>H25</f>
        <v>7</v>
      </c>
      <c r="J25" s="21"/>
      <c r="K25" s="24">
        <v>22</v>
      </c>
      <c r="L25" s="22"/>
      <c r="M25" s="23">
        <v>7</v>
      </c>
      <c r="N25" s="19">
        <f>M25</f>
        <v>7</v>
      </c>
      <c r="O25" s="21"/>
    </row>
    <row r="26" spans="1:15" s="30" customFormat="1" ht="12">
      <c r="A26" s="131"/>
      <c r="B26" s="131"/>
      <c r="C26" s="131"/>
      <c r="D26" s="27">
        <f>SUM(D4:D25)</f>
        <v>173</v>
      </c>
      <c r="E26" s="28"/>
      <c r="F26" s="131"/>
      <c r="G26" s="131"/>
      <c r="H26" s="131"/>
      <c r="I26" s="27">
        <f>SUM(I4:I25)</f>
        <v>163.5</v>
      </c>
      <c r="J26" s="29"/>
      <c r="K26" s="131"/>
      <c r="L26" s="131"/>
      <c r="M26" s="131"/>
      <c r="N26" s="27">
        <f>SUM(N4:N25)</f>
        <v>159.5</v>
      </c>
      <c r="O26" s="29"/>
    </row>
    <row r="27" spans="1:15" ht="15">
      <c r="A27" s="31">
        <v>1</v>
      </c>
      <c r="B27" s="31">
        <v>1</v>
      </c>
      <c r="C27" s="23">
        <v>7.5</v>
      </c>
      <c r="D27" s="19">
        <f>C27</f>
        <v>7.5</v>
      </c>
      <c r="E27" s="20"/>
      <c r="F27" s="31">
        <v>1</v>
      </c>
      <c r="G27" s="31">
        <v>1</v>
      </c>
      <c r="H27" s="23">
        <v>6.5</v>
      </c>
      <c r="I27" s="19">
        <f>H27</f>
        <v>6.5</v>
      </c>
      <c r="J27" s="21"/>
      <c r="K27" s="31">
        <v>1</v>
      </c>
      <c r="L27" s="31">
        <v>1</v>
      </c>
      <c r="M27" s="23">
        <v>6</v>
      </c>
      <c r="N27" s="19">
        <f>M27</f>
        <v>6</v>
      </c>
      <c r="O27" s="21"/>
    </row>
    <row r="28" spans="1:15" ht="15">
      <c r="A28" s="31">
        <v>2</v>
      </c>
      <c r="B28" s="31">
        <v>1</v>
      </c>
      <c r="C28" s="23">
        <v>7</v>
      </c>
      <c r="D28" s="19">
        <f>C28</f>
        <v>7</v>
      </c>
      <c r="E28" s="20"/>
      <c r="F28" s="31">
        <v>2</v>
      </c>
      <c r="G28" s="31">
        <v>1</v>
      </c>
      <c r="H28" s="23">
        <v>6.5</v>
      </c>
      <c r="I28" s="19">
        <f>H28</f>
        <v>6.5</v>
      </c>
      <c r="J28" s="21"/>
      <c r="K28" s="31">
        <v>2</v>
      </c>
      <c r="L28" s="31">
        <v>1</v>
      </c>
      <c r="M28" s="23">
        <v>6</v>
      </c>
      <c r="N28" s="19">
        <f>M28</f>
        <v>6</v>
      </c>
      <c r="O28" s="21"/>
    </row>
    <row r="29" spans="1:15" ht="15">
      <c r="A29" s="31">
        <v>3</v>
      </c>
      <c r="B29" s="31">
        <v>2</v>
      </c>
      <c r="C29" s="23">
        <v>7</v>
      </c>
      <c r="D29" s="19">
        <f>C29*2</f>
        <v>14</v>
      </c>
      <c r="E29" s="20"/>
      <c r="F29" s="31">
        <v>3</v>
      </c>
      <c r="G29" s="31">
        <v>2</v>
      </c>
      <c r="H29" s="23">
        <v>6.5</v>
      </c>
      <c r="I29" s="19">
        <f>H29*2</f>
        <v>13</v>
      </c>
      <c r="J29" s="21"/>
      <c r="K29" s="31">
        <v>3</v>
      </c>
      <c r="L29" s="31">
        <v>2</v>
      </c>
      <c r="M29" s="23">
        <v>6.5</v>
      </c>
      <c r="N29" s="19">
        <f>M29*2</f>
        <v>13</v>
      </c>
      <c r="O29" s="21"/>
    </row>
    <row r="30" spans="1:15" ht="15">
      <c r="A30" s="31">
        <v>4</v>
      </c>
      <c r="B30" s="31">
        <v>2</v>
      </c>
      <c r="C30" s="23">
        <v>7</v>
      </c>
      <c r="D30" s="19">
        <f>C30*2</f>
        <v>14</v>
      </c>
      <c r="E30" s="20"/>
      <c r="F30" s="31">
        <v>4</v>
      </c>
      <c r="G30" s="31">
        <v>2</v>
      </c>
      <c r="H30" s="23">
        <v>7</v>
      </c>
      <c r="I30" s="19">
        <f>H30*2</f>
        <v>14</v>
      </c>
      <c r="J30" s="21"/>
      <c r="K30" s="31">
        <v>4</v>
      </c>
      <c r="L30" s="31">
        <v>2</v>
      </c>
      <c r="M30" s="23">
        <v>7</v>
      </c>
      <c r="N30" s="19">
        <f>M30*2</f>
        <v>14</v>
      </c>
      <c r="O30" s="21"/>
    </row>
    <row r="31" spans="1:15" s="30" customFormat="1" ht="15" customHeight="1">
      <c r="A31" s="131"/>
      <c r="B31" s="131"/>
      <c r="C31" s="131"/>
      <c r="D31" s="27">
        <f>SUM(D27:D30)</f>
        <v>42.5</v>
      </c>
      <c r="E31" s="28"/>
      <c r="F31" s="130"/>
      <c r="G31" s="130"/>
      <c r="H31" s="130"/>
      <c r="I31" s="27">
        <f>SUM(I27:I30)</f>
        <v>40</v>
      </c>
      <c r="J31" s="29"/>
      <c r="K31" s="131"/>
      <c r="L31" s="131"/>
      <c r="M31" s="131"/>
      <c r="N31" s="27">
        <f>SUM(N27:N30)</f>
        <v>39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215.5</v>
      </c>
      <c r="D33" s="48">
        <f>C33*100/310</f>
        <v>69.51612903225806</v>
      </c>
      <c r="E33" s="33"/>
      <c r="F33" s="127"/>
      <c r="G33" s="127"/>
      <c r="H33" s="32">
        <f>SUM(I26+I31)-$D35-$D36</f>
        <v>203.5</v>
      </c>
      <c r="I33" s="48">
        <f>H33*100/310</f>
        <v>65.64516129032258</v>
      </c>
      <c r="J33" s="34"/>
      <c r="K33" s="35"/>
      <c r="L33" s="36"/>
      <c r="M33" s="32">
        <f>SUM(N26+N31)-$D35-$D36</f>
        <v>198.5</v>
      </c>
      <c r="N33" s="48">
        <f>M33*100/310</f>
        <v>64.03225806451613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617.5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66.39784946236558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'!F8</f>
        <v>Ротіна К, 2003, коб., т.-руда, Розентау-Вельтіна К, 703097, ТОВ ПГ Бреч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'!C8</f>
        <v>Панченко Ірина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21.75" customHeight="1">
      <c r="A41" s="46" t="s">
        <v>7</v>
      </c>
      <c r="D41" s="134" t="str">
        <f>'rez '!G8</f>
        <v>ТОВ ПГ Бреч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 selectLockedCells="1" selectUnlockedCells="1"/>
  <mergeCells count="22">
    <mergeCell ref="A1:O1"/>
    <mergeCell ref="A2:D2"/>
    <mergeCell ref="F2:I2"/>
    <mergeCell ref="K2:N2"/>
    <mergeCell ref="A26:C26"/>
    <mergeCell ref="F26:H26"/>
    <mergeCell ref="K26:M26"/>
    <mergeCell ref="F31:H31"/>
    <mergeCell ref="K31:M31"/>
    <mergeCell ref="A32:D32"/>
    <mergeCell ref="F32:I32"/>
    <mergeCell ref="K32:N32"/>
    <mergeCell ref="K42:M42"/>
    <mergeCell ref="D40:O40"/>
    <mergeCell ref="D41:O41"/>
    <mergeCell ref="A31:C31"/>
    <mergeCell ref="A43:O43"/>
    <mergeCell ref="A33:B33"/>
    <mergeCell ref="F33:G33"/>
    <mergeCell ref="A37:C37"/>
    <mergeCell ref="A38:C38"/>
    <mergeCell ref="D39:O39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K43"/>
  <sheetViews>
    <sheetView zoomScalePageLayoutView="0" workbookViewId="0" topLeftCell="A18">
      <selection activeCell="H38" sqref="H38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6</v>
      </c>
      <c r="D4" s="19">
        <f aca="true" t="shared" si="0" ref="D4:D25">C4</f>
        <v>6</v>
      </c>
      <c r="E4" s="20"/>
      <c r="F4" s="22">
        <v>1</v>
      </c>
      <c r="G4" s="22"/>
      <c r="H4" s="23">
        <v>6.5</v>
      </c>
      <c r="I4" s="19">
        <f>H4</f>
        <v>6.5</v>
      </c>
      <c r="J4" s="21"/>
      <c r="K4" s="22">
        <v>1</v>
      </c>
      <c r="L4" s="22"/>
      <c r="M4" s="23">
        <v>6</v>
      </c>
      <c r="N4" s="19">
        <f>M4</f>
        <v>6</v>
      </c>
      <c r="O4" s="21"/>
    </row>
    <row r="5" spans="1:15" ht="13.5">
      <c r="A5" s="22">
        <v>2</v>
      </c>
      <c r="B5" s="22"/>
      <c r="C5" s="23">
        <v>6</v>
      </c>
      <c r="D5" s="19">
        <f t="shared" si="0"/>
        <v>6</v>
      </c>
      <c r="E5" s="20"/>
      <c r="F5" s="22">
        <v>2</v>
      </c>
      <c r="G5" s="22"/>
      <c r="H5" s="23">
        <v>6</v>
      </c>
      <c r="I5" s="19">
        <f>H5</f>
        <v>6</v>
      </c>
      <c r="J5" s="21"/>
      <c r="K5" s="22">
        <v>2</v>
      </c>
      <c r="L5" s="22"/>
      <c r="M5" s="23">
        <v>6</v>
      </c>
      <c r="N5" s="19">
        <f>M5</f>
        <v>6</v>
      </c>
      <c r="O5" s="21"/>
    </row>
    <row r="6" spans="1:15" ht="13.5">
      <c r="A6" s="24">
        <v>3</v>
      </c>
      <c r="B6" s="24"/>
      <c r="C6" s="23">
        <v>5.5</v>
      </c>
      <c r="D6" s="25">
        <f t="shared" si="0"/>
        <v>5.5</v>
      </c>
      <c r="E6" s="20"/>
      <c r="F6" s="24">
        <v>3</v>
      </c>
      <c r="G6" s="24"/>
      <c r="H6" s="23">
        <v>6</v>
      </c>
      <c r="I6" s="25">
        <f>H6</f>
        <v>6</v>
      </c>
      <c r="J6" s="21"/>
      <c r="K6" s="24">
        <v>3</v>
      </c>
      <c r="L6" s="24"/>
      <c r="M6" s="23">
        <v>5.5</v>
      </c>
      <c r="N6" s="25">
        <f>M6</f>
        <v>5.5</v>
      </c>
      <c r="O6" s="21"/>
    </row>
    <row r="7" spans="1:15" s="13" customFormat="1" ht="13.5">
      <c r="A7" s="24">
        <v>4</v>
      </c>
      <c r="B7" s="24"/>
      <c r="C7" s="23">
        <v>5.5</v>
      </c>
      <c r="D7" s="25">
        <f t="shared" si="0"/>
        <v>5.5</v>
      </c>
      <c r="E7" s="20"/>
      <c r="F7" s="24">
        <v>4</v>
      </c>
      <c r="G7" s="24"/>
      <c r="H7" s="23">
        <v>6</v>
      </c>
      <c r="I7" s="25">
        <f>H7</f>
        <v>6</v>
      </c>
      <c r="J7" s="21"/>
      <c r="K7" s="24">
        <v>4</v>
      </c>
      <c r="L7" s="24"/>
      <c r="M7" s="23">
        <v>5.5</v>
      </c>
      <c r="N7" s="25">
        <f>M7</f>
        <v>5.5</v>
      </c>
      <c r="O7" s="21"/>
    </row>
    <row r="8" spans="1:15" s="13" customFormat="1" ht="13.5">
      <c r="A8" s="24">
        <v>5</v>
      </c>
      <c r="B8" s="24"/>
      <c r="C8" s="23">
        <v>6.5</v>
      </c>
      <c r="D8" s="25">
        <f t="shared" si="0"/>
        <v>6.5</v>
      </c>
      <c r="E8" s="20"/>
      <c r="F8" s="24">
        <v>5</v>
      </c>
      <c r="G8" s="24"/>
      <c r="H8" s="23">
        <v>5.5</v>
      </c>
      <c r="I8" s="25">
        <f>H8</f>
        <v>5.5</v>
      </c>
      <c r="J8" s="21"/>
      <c r="K8" s="24">
        <v>5</v>
      </c>
      <c r="L8" s="24"/>
      <c r="M8" s="23">
        <v>5.5</v>
      </c>
      <c r="N8" s="25">
        <f>M8</f>
        <v>5.5</v>
      </c>
      <c r="O8" s="21"/>
    </row>
    <row r="9" spans="1:15" ht="13.5">
      <c r="A9" s="71">
        <v>6</v>
      </c>
      <c r="B9" s="71">
        <v>2</v>
      </c>
      <c r="C9" s="72">
        <v>6.5</v>
      </c>
      <c r="D9" s="73">
        <f>C9*B9</f>
        <v>13</v>
      </c>
      <c r="E9" s="20"/>
      <c r="F9" s="71">
        <v>6</v>
      </c>
      <c r="G9" s="71">
        <v>2</v>
      </c>
      <c r="H9" s="72">
        <v>6.5</v>
      </c>
      <c r="I9" s="73">
        <f>H9*G9</f>
        <v>13</v>
      </c>
      <c r="J9" s="21"/>
      <c r="K9" s="71">
        <v>6</v>
      </c>
      <c r="L9" s="71">
        <v>2</v>
      </c>
      <c r="M9" s="72">
        <v>6</v>
      </c>
      <c r="N9" s="73">
        <f>M9*L9</f>
        <v>12</v>
      </c>
      <c r="O9" s="21"/>
    </row>
    <row r="10" spans="1:15" ht="13.5">
      <c r="A10" s="22">
        <v>7</v>
      </c>
      <c r="B10" s="22"/>
      <c r="C10" s="23">
        <v>6.5</v>
      </c>
      <c r="D10" s="19">
        <f t="shared" si="0"/>
        <v>6.5</v>
      </c>
      <c r="E10" s="20"/>
      <c r="F10" s="22">
        <v>7</v>
      </c>
      <c r="G10" s="22"/>
      <c r="H10" s="23">
        <v>6.5</v>
      </c>
      <c r="I10" s="19">
        <f aca="true" t="shared" si="1" ref="I10:I17">H10</f>
        <v>6.5</v>
      </c>
      <c r="J10" s="21"/>
      <c r="K10" s="22">
        <v>7</v>
      </c>
      <c r="L10" s="22"/>
      <c r="M10" s="23">
        <v>5.5</v>
      </c>
      <c r="N10" s="19">
        <f aca="true" t="shared" si="2" ref="N10:N17">M10</f>
        <v>5.5</v>
      </c>
      <c r="O10" s="21"/>
    </row>
    <row r="11" spans="1:15" s="13" customFormat="1" ht="13.5">
      <c r="A11" s="24">
        <v>8</v>
      </c>
      <c r="B11" s="26"/>
      <c r="C11" s="23">
        <v>6.5</v>
      </c>
      <c r="D11" s="25">
        <f t="shared" si="0"/>
        <v>6.5</v>
      </c>
      <c r="E11" s="20"/>
      <c r="F11" s="24">
        <v>8</v>
      </c>
      <c r="G11" s="26"/>
      <c r="H11" s="23">
        <v>6.5</v>
      </c>
      <c r="I11" s="25">
        <f t="shared" si="1"/>
        <v>6.5</v>
      </c>
      <c r="J11" s="21"/>
      <c r="K11" s="24">
        <v>8</v>
      </c>
      <c r="L11" s="26"/>
      <c r="M11" s="23">
        <v>5.5</v>
      </c>
      <c r="N11" s="25">
        <f t="shared" si="2"/>
        <v>5.5</v>
      </c>
      <c r="O11" s="21"/>
    </row>
    <row r="12" spans="1:15" ht="13.5">
      <c r="A12" s="22">
        <v>9</v>
      </c>
      <c r="B12" s="22"/>
      <c r="C12" s="23">
        <v>6.5</v>
      </c>
      <c r="D12" s="19">
        <f t="shared" si="0"/>
        <v>6.5</v>
      </c>
      <c r="E12" s="20"/>
      <c r="F12" s="22">
        <v>9</v>
      </c>
      <c r="G12" s="22"/>
      <c r="H12" s="23">
        <v>6</v>
      </c>
      <c r="I12" s="19">
        <f t="shared" si="1"/>
        <v>6</v>
      </c>
      <c r="J12" s="21"/>
      <c r="K12" s="22">
        <v>9</v>
      </c>
      <c r="L12" s="22"/>
      <c r="M12" s="23">
        <v>5.5</v>
      </c>
      <c r="N12" s="19">
        <f t="shared" si="2"/>
        <v>5.5</v>
      </c>
      <c r="O12" s="21"/>
    </row>
    <row r="13" spans="1:15" s="13" customFormat="1" ht="13.5">
      <c r="A13" s="24">
        <v>10</v>
      </c>
      <c r="B13" s="24"/>
      <c r="C13" s="23">
        <v>5</v>
      </c>
      <c r="D13" s="25">
        <f t="shared" si="0"/>
        <v>5</v>
      </c>
      <c r="E13" s="20"/>
      <c r="F13" s="24">
        <v>10</v>
      </c>
      <c r="G13" s="24"/>
      <c r="H13" s="23">
        <v>5</v>
      </c>
      <c r="I13" s="25">
        <f t="shared" si="1"/>
        <v>5</v>
      </c>
      <c r="J13" s="21"/>
      <c r="K13" s="24">
        <v>10</v>
      </c>
      <c r="L13" s="24"/>
      <c r="M13" s="23">
        <v>5.5</v>
      </c>
      <c r="N13" s="25">
        <f t="shared" si="2"/>
        <v>5.5</v>
      </c>
      <c r="O13" s="21"/>
    </row>
    <row r="14" spans="1:15" ht="13.5">
      <c r="A14" s="24">
        <v>11</v>
      </c>
      <c r="B14" s="24"/>
      <c r="C14" s="23">
        <v>5.5</v>
      </c>
      <c r="D14" s="25">
        <f t="shared" si="0"/>
        <v>5.5</v>
      </c>
      <c r="E14" s="20"/>
      <c r="F14" s="24">
        <v>11</v>
      </c>
      <c r="G14" s="24"/>
      <c r="H14" s="23">
        <v>6.5</v>
      </c>
      <c r="I14" s="25">
        <f t="shared" si="1"/>
        <v>6.5</v>
      </c>
      <c r="J14" s="21"/>
      <c r="K14" s="24">
        <v>11</v>
      </c>
      <c r="L14" s="24"/>
      <c r="M14" s="23">
        <v>6</v>
      </c>
      <c r="N14" s="25">
        <f t="shared" si="2"/>
        <v>6</v>
      </c>
      <c r="O14" s="21"/>
    </row>
    <row r="15" spans="1:15" ht="13.5">
      <c r="A15" s="24">
        <v>12</v>
      </c>
      <c r="B15" s="24"/>
      <c r="C15" s="23">
        <v>6</v>
      </c>
      <c r="D15" s="25">
        <f t="shared" si="0"/>
        <v>6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6</v>
      </c>
      <c r="N15" s="25">
        <f t="shared" si="2"/>
        <v>6</v>
      </c>
      <c r="O15" s="21"/>
    </row>
    <row r="16" spans="1:15" s="13" customFormat="1" ht="13.5">
      <c r="A16" s="24">
        <v>13</v>
      </c>
      <c r="B16" s="24"/>
      <c r="C16" s="23">
        <v>6.5</v>
      </c>
      <c r="D16" s="25">
        <f t="shared" si="0"/>
        <v>6.5</v>
      </c>
      <c r="E16" s="20"/>
      <c r="F16" s="24">
        <v>13</v>
      </c>
      <c r="G16" s="24"/>
      <c r="H16" s="23">
        <v>6.5</v>
      </c>
      <c r="I16" s="25">
        <f t="shared" si="1"/>
        <v>6.5</v>
      </c>
      <c r="J16" s="21"/>
      <c r="K16" s="24">
        <v>13</v>
      </c>
      <c r="L16" s="24"/>
      <c r="M16" s="23">
        <v>6</v>
      </c>
      <c r="N16" s="25">
        <f t="shared" si="2"/>
        <v>6</v>
      </c>
      <c r="O16" s="21"/>
    </row>
    <row r="17" spans="1:15" s="13" customFormat="1" ht="13.5">
      <c r="A17" s="24">
        <v>14</v>
      </c>
      <c r="B17" s="24"/>
      <c r="C17" s="23">
        <v>6</v>
      </c>
      <c r="D17" s="25">
        <f t="shared" si="0"/>
        <v>6</v>
      </c>
      <c r="E17" s="20"/>
      <c r="F17" s="24">
        <v>14</v>
      </c>
      <c r="G17" s="24"/>
      <c r="H17" s="23">
        <v>6.5</v>
      </c>
      <c r="I17" s="25">
        <f t="shared" si="1"/>
        <v>6.5</v>
      </c>
      <c r="J17" s="21"/>
      <c r="K17" s="24">
        <v>14</v>
      </c>
      <c r="L17" s="24"/>
      <c r="M17" s="23">
        <v>6</v>
      </c>
      <c r="N17" s="25">
        <f t="shared" si="2"/>
        <v>6</v>
      </c>
      <c r="O17" s="21"/>
    </row>
    <row r="18" spans="1:15" ht="13.5">
      <c r="A18" s="71">
        <v>15</v>
      </c>
      <c r="B18" s="71">
        <v>2</v>
      </c>
      <c r="C18" s="72">
        <v>6</v>
      </c>
      <c r="D18" s="73">
        <f>C18*B18</f>
        <v>12</v>
      </c>
      <c r="E18" s="20"/>
      <c r="F18" s="71">
        <v>15</v>
      </c>
      <c r="G18" s="71">
        <v>2</v>
      </c>
      <c r="H18" s="72">
        <v>6</v>
      </c>
      <c r="I18" s="73">
        <f>H18*G18</f>
        <v>12</v>
      </c>
      <c r="J18" s="21"/>
      <c r="K18" s="71">
        <v>15</v>
      </c>
      <c r="L18" s="71">
        <v>2</v>
      </c>
      <c r="M18" s="72">
        <v>5.5</v>
      </c>
      <c r="N18" s="73">
        <f>M18*L18</f>
        <v>11</v>
      </c>
      <c r="O18" s="21"/>
    </row>
    <row r="19" spans="1:15" ht="13.5">
      <c r="A19" s="22">
        <v>16</v>
      </c>
      <c r="B19" s="22"/>
      <c r="C19" s="23">
        <v>6</v>
      </c>
      <c r="D19" s="19">
        <f t="shared" si="0"/>
        <v>6</v>
      </c>
      <c r="E19" s="20"/>
      <c r="F19" s="22">
        <v>16</v>
      </c>
      <c r="G19" s="22"/>
      <c r="H19" s="23">
        <v>6.5</v>
      </c>
      <c r="I19" s="19">
        <f>H19</f>
        <v>6.5</v>
      </c>
      <c r="J19" s="21"/>
      <c r="K19" s="22">
        <v>16</v>
      </c>
      <c r="L19" s="22"/>
      <c r="M19" s="23">
        <v>6</v>
      </c>
      <c r="N19" s="19">
        <f>M19</f>
        <v>6</v>
      </c>
      <c r="O19" s="21"/>
    </row>
    <row r="20" spans="1:15" ht="13.5">
      <c r="A20" s="22">
        <v>17</v>
      </c>
      <c r="B20" s="22"/>
      <c r="C20" s="23">
        <v>6.5</v>
      </c>
      <c r="D20" s="19">
        <f t="shared" si="0"/>
        <v>6.5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5.5</v>
      </c>
      <c r="N20" s="19">
        <f>M20</f>
        <v>5.5</v>
      </c>
      <c r="O20" s="21"/>
    </row>
    <row r="21" spans="1:15" s="13" customFormat="1" ht="13.5">
      <c r="A21" s="24">
        <v>18</v>
      </c>
      <c r="B21" s="24"/>
      <c r="C21" s="23">
        <v>6</v>
      </c>
      <c r="D21" s="25">
        <f t="shared" si="0"/>
        <v>6</v>
      </c>
      <c r="E21" s="20"/>
      <c r="F21" s="24">
        <v>18</v>
      </c>
      <c r="G21" s="24"/>
      <c r="H21" s="23">
        <v>6</v>
      </c>
      <c r="I21" s="25">
        <f>H21</f>
        <v>6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6</v>
      </c>
      <c r="D22" s="19">
        <f t="shared" si="0"/>
        <v>6</v>
      </c>
      <c r="E22" s="20"/>
      <c r="F22" s="22">
        <v>19</v>
      </c>
      <c r="G22" s="22"/>
      <c r="H22" s="23">
        <v>6.5</v>
      </c>
      <c r="I22" s="19">
        <f>H22</f>
        <v>6.5</v>
      </c>
      <c r="J22" s="21"/>
      <c r="K22" s="22">
        <v>19</v>
      </c>
      <c r="L22" s="22"/>
      <c r="M22" s="23">
        <v>6</v>
      </c>
      <c r="N22" s="19">
        <f>M22</f>
        <v>6</v>
      </c>
      <c r="O22" s="21"/>
    </row>
    <row r="23" spans="1:15" ht="13.5">
      <c r="A23" s="24">
        <v>20</v>
      </c>
      <c r="B23" s="22"/>
      <c r="C23" s="23">
        <v>5</v>
      </c>
      <c r="D23" s="19">
        <f t="shared" si="0"/>
        <v>5</v>
      </c>
      <c r="E23" s="20"/>
      <c r="F23" s="24">
        <v>20</v>
      </c>
      <c r="G23" s="22"/>
      <c r="H23" s="23">
        <v>5</v>
      </c>
      <c r="I23" s="19">
        <f>H23</f>
        <v>5</v>
      </c>
      <c r="J23" s="21"/>
      <c r="K23" s="24">
        <v>20</v>
      </c>
      <c r="L23" s="22"/>
      <c r="M23" s="23">
        <v>5.5</v>
      </c>
      <c r="N23" s="19">
        <f>M23</f>
        <v>5.5</v>
      </c>
      <c r="O23" s="21"/>
    </row>
    <row r="24" spans="1:15" ht="13.5">
      <c r="A24" s="71">
        <v>21</v>
      </c>
      <c r="B24" s="71">
        <v>2</v>
      </c>
      <c r="C24" s="72">
        <v>6</v>
      </c>
      <c r="D24" s="73">
        <f>C24*B24</f>
        <v>12</v>
      </c>
      <c r="E24" s="20"/>
      <c r="F24" s="71">
        <v>21</v>
      </c>
      <c r="G24" s="71">
        <v>2</v>
      </c>
      <c r="H24" s="72">
        <v>6</v>
      </c>
      <c r="I24" s="73">
        <f>H24*G24</f>
        <v>12</v>
      </c>
      <c r="J24" s="21"/>
      <c r="K24" s="71">
        <v>21</v>
      </c>
      <c r="L24" s="71">
        <v>2</v>
      </c>
      <c r="M24" s="72">
        <v>5.5</v>
      </c>
      <c r="N24" s="73">
        <f>M24*L24</f>
        <v>11</v>
      </c>
      <c r="O24" s="21"/>
    </row>
    <row r="25" spans="1:15" ht="13.5">
      <c r="A25" s="24">
        <v>22</v>
      </c>
      <c r="B25" s="22"/>
      <c r="C25" s="23">
        <v>5.5</v>
      </c>
      <c r="D25" s="19">
        <f t="shared" si="0"/>
        <v>5.5</v>
      </c>
      <c r="E25" s="20"/>
      <c r="F25" s="24">
        <v>22</v>
      </c>
      <c r="G25" s="22"/>
      <c r="H25" s="23">
        <v>6.5</v>
      </c>
      <c r="I25" s="19">
        <f>H25</f>
        <v>6.5</v>
      </c>
      <c r="J25" s="21"/>
      <c r="K25" s="24">
        <v>22</v>
      </c>
      <c r="L25" s="22"/>
      <c r="M25" s="23">
        <v>6</v>
      </c>
      <c r="N25" s="19">
        <f>M25</f>
        <v>6</v>
      </c>
      <c r="O25" s="21"/>
    </row>
    <row r="26" spans="1:15" s="30" customFormat="1" ht="12">
      <c r="A26" s="131"/>
      <c r="B26" s="131"/>
      <c r="C26" s="131"/>
      <c r="D26" s="27">
        <f>SUM(D4:D25)</f>
        <v>150</v>
      </c>
      <c r="E26" s="28"/>
      <c r="F26" s="131"/>
      <c r="G26" s="131"/>
      <c r="H26" s="131"/>
      <c r="I26" s="27">
        <f>SUM(I4:I25)</f>
        <v>153</v>
      </c>
      <c r="J26" s="29"/>
      <c r="K26" s="131"/>
      <c r="L26" s="131"/>
      <c r="M26" s="131"/>
      <c r="N26" s="27">
        <f>SUM(N4:N25)</f>
        <v>143.5</v>
      </c>
      <c r="O26" s="29"/>
    </row>
    <row r="27" spans="1:15" ht="15">
      <c r="A27" s="31">
        <v>1</v>
      </c>
      <c r="B27" s="31">
        <v>1</v>
      </c>
      <c r="C27" s="23">
        <v>6</v>
      </c>
      <c r="D27" s="19">
        <f>C27</f>
        <v>6</v>
      </c>
      <c r="E27" s="20"/>
      <c r="F27" s="31">
        <v>1</v>
      </c>
      <c r="G27" s="31">
        <v>1</v>
      </c>
      <c r="H27" s="23">
        <v>6</v>
      </c>
      <c r="I27" s="19">
        <f>H27</f>
        <v>6</v>
      </c>
      <c r="J27" s="21"/>
      <c r="K27" s="31">
        <v>1</v>
      </c>
      <c r="L27" s="31">
        <v>1</v>
      </c>
      <c r="M27" s="23">
        <v>6</v>
      </c>
      <c r="N27" s="19">
        <f>M27</f>
        <v>6</v>
      </c>
      <c r="O27" s="21"/>
    </row>
    <row r="28" spans="1:15" ht="15">
      <c r="A28" s="31">
        <v>2</v>
      </c>
      <c r="B28" s="31">
        <v>1</v>
      </c>
      <c r="C28" s="23">
        <v>6</v>
      </c>
      <c r="D28" s="19">
        <f>C28</f>
        <v>6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5.5</v>
      </c>
      <c r="N28" s="19">
        <f>M28</f>
        <v>5.5</v>
      </c>
      <c r="O28" s="21"/>
    </row>
    <row r="29" spans="1:15" ht="15">
      <c r="A29" s="31">
        <v>3</v>
      </c>
      <c r="B29" s="31">
        <v>2</v>
      </c>
      <c r="C29" s="23">
        <v>6</v>
      </c>
      <c r="D29" s="19">
        <f>C29*2</f>
        <v>12</v>
      </c>
      <c r="E29" s="20"/>
      <c r="F29" s="31">
        <v>3</v>
      </c>
      <c r="G29" s="31">
        <v>2</v>
      </c>
      <c r="H29" s="23">
        <v>6</v>
      </c>
      <c r="I29" s="19">
        <f>H29*2</f>
        <v>12</v>
      </c>
      <c r="J29" s="21"/>
      <c r="K29" s="31">
        <v>3</v>
      </c>
      <c r="L29" s="31">
        <v>2</v>
      </c>
      <c r="M29" s="23">
        <v>6</v>
      </c>
      <c r="N29" s="19">
        <f>M29*2</f>
        <v>12</v>
      </c>
      <c r="O29" s="21"/>
    </row>
    <row r="30" spans="1:15" ht="15">
      <c r="A30" s="31">
        <v>4</v>
      </c>
      <c r="B30" s="31">
        <v>2</v>
      </c>
      <c r="C30" s="23">
        <v>6</v>
      </c>
      <c r="D30" s="19">
        <f>C30*2</f>
        <v>12</v>
      </c>
      <c r="E30" s="20"/>
      <c r="F30" s="31">
        <v>4</v>
      </c>
      <c r="G30" s="31">
        <v>2</v>
      </c>
      <c r="H30" s="23">
        <v>6.5</v>
      </c>
      <c r="I30" s="19">
        <f>H30*2</f>
        <v>13</v>
      </c>
      <c r="J30" s="21"/>
      <c r="K30" s="31">
        <v>4</v>
      </c>
      <c r="L30" s="31">
        <v>2</v>
      </c>
      <c r="M30" s="23">
        <v>6</v>
      </c>
      <c r="N30" s="19">
        <f>M30*2</f>
        <v>12</v>
      </c>
      <c r="O30" s="21"/>
    </row>
    <row r="31" spans="1:15" s="30" customFormat="1" ht="15" customHeight="1">
      <c r="A31" s="131"/>
      <c r="B31" s="131"/>
      <c r="C31" s="131"/>
      <c r="D31" s="27">
        <f>SUM(D27:D30)</f>
        <v>36</v>
      </c>
      <c r="E31" s="28"/>
      <c r="F31" s="130"/>
      <c r="G31" s="130"/>
      <c r="H31" s="130"/>
      <c r="I31" s="27">
        <f>SUM(I27:I30)</f>
        <v>37</v>
      </c>
      <c r="J31" s="29"/>
      <c r="K31" s="131"/>
      <c r="L31" s="131"/>
      <c r="M31" s="131"/>
      <c r="N31" s="27">
        <f>SUM(N27:N30)</f>
        <v>35.5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186</v>
      </c>
      <c r="D33" s="48">
        <f>C33*100/310</f>
        <v>60</v>
      </c>
      <c r="E33" s="33"/>
      <c r="F33" s="127"/>
      <c r="G33" s="127"/>
      <c r="H33" s="32">
        <f>SUM(I26+I31)-$D35-$D36</f>
        <v>190</v>
      </c>
      <c r="I33" s="48">
        <f>H33*100/310</f>
        <v>61.29032258064516</v>
      </c>
      <c r="J33" s="34"/>
      <c r="K33" s="35"/>
      <c r="L33" s="36"/>
      <c r="M33" s="32">
        <f>SUM(N26+N31)-$D35-$D36</f>
        <v>179</v>
      </c>
      <c r="N33" s="48">
        <f>M33*100/310</f>
        <v>57.74193548387097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555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59.67741935483871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'!F9</f>
        <v>Бурхан, 2004, мер., вор., УВП, Хітон-Блокада, 756875, Тетяна Ковшова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'!C9</f>
        <v>Кампі Володимир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'!G9</f>
        <v>КСК "Міраж", м. Київ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 selectLockedCells="1" selectUnlockedCells="1"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K42:M42"/>
    <mergeCell ref="A43:O43"/>
    <mergeCell ref="A33:B33"/>
    <mergeCell ref="F33:G33"/>
    <mergeCell ref="A37:C37"/>
    <mergeCell ref="A38:C38"/>
    <mergeCell ref="D39:O39"/>
    <mergeCell ref="D40:O40"/>
    <mergeCell ref="D41:O41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AK43"/>
  <sheetViews>
    <sheetView zoomScalePageLayoutView="0" workbookViewId="0" topLeftCell="A19">
      <selection activeCell="H36" sqref="H36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6.5</v>
      </c>
      <c r="D4" s="19">
        <f aca="true" t="shared" si="0" ref="D4:D25">C4</f>
        <v>6.5</v>
      </c>
      <c r="E4" s="20"/>
      <c r="F4" s="22">
        <v>1</v>
      </c>
      <c r="G4" s="22"/>
      <c r="H4" s="23">
        <v>7</v>
      </c>
      <c r="I4" s="19">
        <f>H4</f>
        <v>7</v>
      </c>
      <c r="J4" s="21"/>
      <c r="K4" s="22">
        <v>1</v>
      </c>
      <c r="L4" s="22"/>
      <c r="M4" s="23">
        <v>6</v>
      </c>
      <c r="N4" s="19">
        <f>M4</f>
        <v>6</v>
      </c>
      <c r="O4" s="21"/>
    </row>
    <row r="5" spans="1:15" ht="13.5">
      <c r="A5" s="22">
        <v>2</v>
      </c>
      <c r="B5" s="22"/>
      <c r="C5" s="23">
        <v>6</v>
      </c>
      <c r="D5" s="19">
        <f t="shared" si="0"/>
        <v>6</v>
      </c>
      <c r="E5" s="20"/>
      <c r="F5" s="22">
        <v>2</v>
      </c>
      <c r="G5" s="22"/>
      <c r="H5" s="23">
        <v>6.5</v>
      </c>
      <c r="I5" s="19">
        <f>H5</f>
        <v>6.5</v>
      </c>
      <c r="J5" s="21"/>
      <c r="K5" s="22">
        <v>2</v>
      </c>
      <c r="L5" s="22"/>
      <c r="M5" s="23">
        <v>5.5</v>
      </c>
      <c r="N5" s="19">
        <f>M5</f>
        <v>5.5</v>
      </c>
      <c r="O5" s="21"/>
    </row>
    <row r="6" spans="1:15" ht="13.5">
      <c r="A6" s="24">
        <v>3</v>
      </c>
      <c r="B6" s="24"/>
      <c r="C6" s="23">
        <v>6</v>
      </c>
      <c r="D6" s="25">
        <f t="shared" si="0"/>
        <v>6</v>
      </c>
      <c r="E6" s="20"/>
      <c r="F6" s="24">
        <v>3</v>
      </c>
      <c r="G6" s="24"/>
      <c r="H6" s="23">
        <v>6.5</v>
      </c>
      <c r="I6" s="25">
        <f>H6</f>
        <v>6.5</v>
      </c>
      <c r="J6" s="21"/>
      <c r="K6" s="24">
        <v>3</v>
      </c>
      <c r="L6" s="24"/>
      <c r="M6" s="23">
        <v>6</v>
      </c>
      <c r="N6" s="25">
        <f>M6</f>
        <v>6</v>
      </c>
      <c r="O6" s="21"/>
    </row>
    <row r="7" spans="1:15" s="13" customFormat="1" ht="13.5">
      <c r="A7" s="24">
        <v>4</v>
      </c>
      <c r="B7" s="24"/>
      <c r="C7" s="23">
        <v>6</v>
      </c>
      <c r="D7" s="25">
        <f t="shared" si="0"/>
        <v>6</v>
      </c>
      <c r="E7" s="20"/>
      <c r="F7" s="24">
        <v>4</v>
      </c>
      <c r="G7" s="24"/>
      <c r="H7" s="23">
        <v>6.5</v>
      </c>
      <c r="I7" s="25">
        <f>H7</f>
        <v>6.5</v>
      </c>
      <c r="J7" s="21"/>
      <c r="K7" s="24">
        <v>4</v>
      </c>
      <c r="L7" s="24"/>
      <c r="M7" s="23">
        <v>6</v>
      </c>
      <c r="N7" s="25">
        <f>M7</f>
        <v>6</v>
      </c>
      <c r="O7" s="21"/>
    </row>
    <row r="8" spans="1:15" s="13" customFormat="1" ht="13.5">
      <c r="A8" s="24">
        <v>5</v>
      </c>
      <c r="B8" s="24"/>
      <c r="C8" s="23">
        <v>6.5</v>
      </c>
      <c r="D8" s="25">
        <f t="shared" si="0"/>
        <v>6.5</v>
      </c>
      <c r="E8" s="20"/>
      <c r="F8" s="24">
        <v>5</v>
      </c>
      <c r="G8" s="24"/>
      <c r="H8" s="23">
        <v>6</v>
      </c>
      <c r="I8" s="25">
        <f>H8</f>
        <v>6</v>
      </c>
      <c r="J8" s="21"/>
      <c r="K8" s="24">
        <v>5</v>
      </c>
      <c r="L8" s="24"/>
      <c r="M8" s="23">
        <v>5.5</v>
      </c>
      <c r="N8" s="25">
        <f>M8</f>
        <v>5.5</v>
      </c>
      <c r="O8" s="21"/>
    </row>
    <row r="9" spans="1:15" ht="13.5">
      <c r="A9" s="71">
        <v>6</v>
      </c>
      <c r="B9" s="71">
        <v>2</v>
      </c>
      <c r="C9" s="72">
        <v>6.5</v>
      </c>
      <c r="D9" s="73">
        <f>C9*B9</f>
        <v>13</v>
      </c>
      <c r="E9" s="20"/>
      <c r="F9" s="71">
        <v>6</v>
      </c>
      <c r="G9" s="71">
        <v>2</v>
      </c>
      <c r="H9" s="72">
        <v>6.5</v>
      </c>
      <c r="I9" s="73">
        <f>H9*G9</f>
        <v>13</v>
      </c>
      <c r="J9" s="21"/>
      <c r="K9" s="71">
        <v>6</v>
      </c>
      <c r="L9" s="71">
        <v>2</v>
      </c>
      <c r="M9" s="72">
        <v>6</v>
      </c>
      <c r="N9" s="73">
        <f>M9*L9</f>
        <v>12</v>
      </c>
      <c r="O9" s="21"/>
    </row>
    <row r="10" spans="1:15" ht="13.5">
      <c r="A10" s="22">
        <v>7</v>
      </c>
      <c r="B10" s="22"/>
      <c r="C10" s="23">
        <v>5</v>
      </c>
      <c r="D10" s="19">
        <f t="shared" si="0"/>
        <v>5</v>
      </c>
      <c r="E10" s="20"/>
      <c r="F10" s="22">
        <v>7</v>
      </c>
      <c r="G10" s="22"/>
      <c r="H10" s="23">
        <v>6.5</v>
      </c>
      <c r="I10" s="19">
        <f aca="true" t="shared" si="1" ref="I10:I17">H10</f>
        <v>6.5</v>
      </c>
      <c r="J10" s="21"/>
      <c r="K10" s="22">
        <v>7</v>
      </c>
      <c r="L10" s="22"/>
      <c r="M10" s="23">
        <v>6</v>
      </c>
      <c r="N10" s="19">
        <f aca="true" t="shared" si="2" ref="N10:N17">M10</f>
        <v>6</v>
      </c>
      <c r="O10" s="21"/>
    </row>
    <row r="11" spans="1:15" s="13" customFormat="1" ht="13.5">
      <c r="A11" s="24">
        <v>8</v>
      </c>
      <c r="B11" s="26"/>
      <c r="C11" s="23">
        <v>4.5</v>
      </c>
      <c r="D11" s="25">
        <f t="shared" si="0"/>
        <v>4.5</v>
      </c>
      <c r="E11" s="20"/>
      <c r="F11" s="24">
        <v>8</v>
      </c>
      <c r="G11" s="26"/>
      <c r="H11" s="23">
        <v>5</v>
      </c>
      <c r="I11" s="25">
        <f t="shared" si="1"/>
        <v>5</v>
      </c>
      <c r="J11" s="21"/>
      <c r="K11" s="24">
        <v>8</v>
      </c>
      <c r="L11" s="26"/>
      <c r="M11" s="23">
        <v>4.5</v>
      </c>
      <c r="N11" s="25">
        <f t="shared" si="2"/>
        <v>4.5</v>
      </c>
      <c r="O11" s="21"/>
    </row>
    <row r="12" spans="1:15" ht="13.5">
      <c r="A12" s="22">
        <v>9</v>
      </c>
      <c r="B12" s="22"/>
      <c r="C12" s="23">
        <v>6</v>
      </c>
      <c r="D12" s="19">
        <f t="shared" si="0"/>
        <v>6</v>
      </c>
      <c r="E12" s="20"/>
      <c r="F12" s="22">
        <v>9</v>
      </c>
      <c r="G12" s="22"/>
      <c r="H12" s="23">
        <v>6</v>
      </c>
      <c r="I12" s="19">
        <f t="shared" si="1"/>
        <v>6</v>
      </c>
      <c r="J12" s="21"/>
      <c r="K12" s="22">
        <v>9</v>
      </c>
      <c r="L12" s="22"/>
      <c r="M12" s="23">
        <v>5.5</v>
      </c>
      <c r="N12" s="19">
        <f t="shared" si="2"/>
        <v>5.5</v>
      </c>
      <c r="O12" s="21"/>
    </row>
    <row r="13" spans="1:15" s="13" customFormat="1" ht="13.5">
      <c r="A13" s="24">
        <v>10</v>
      </c>
      <c r="B13" s="24"/>
      <c r="C13" s="23">
        <v>6</v>
      </c>
      <c r="D13" s="25">
        <f t="shared" si="0"/>
        <v>6</v>
      </c>
      <c r="E13" s="20"/>
      <c r="F13" s="24">
        <v>10</v>
      </c>
      <c r="G13" s="24"/>
      <c r="H13" s="23">
        <v>6.5</v>
      </c>
      <c r="I13" s="25">
        <f t="shared" si="1"/>
        <v>6.5</v>
      </c>
      <c r="J13" s="21"/>
      <c r="K13" s="24">
        <v>10</v>
      </c>
      <c r="L13" s="24"/>
      <c r="M13" s="23">
        <v>5</v>
      </c>
      <c r="N13" s="25">
        <f t="shared" si="2"/>
        <v>5</v>
      </c>
      <c r="O13" s="21"/>
    </row>
    <row r="14" spans="1:15" ht="13.5">
      <c r="A14" s="24">
        <v>11</v>
      </c>
      <c r="B14" s="24"/>
      <c r="C14" s="23">
        <v>6.5</v>
      </c>
      <c r="D14" s="25">
        <f t="shared" si="0"/>
        <v>6.5</v>
      </c>
      <c r="E14" s="20"/>
      <c r="F14" s="24">
        <v>11</v>
      </c>
      <c r="G14" s="24"/>
      <c r="H14" s="23">
        <v>6.5</v>
      </c>
      <c r="I14" s="25">
        <f t="shared" si="1"/>
        <v>6.5</v>
      </c>
      <c r="J14" s="21"/>
      <c r="K14" s="24">
        <v>11</v>
      </c>
      <c r="L14" s="24"/>
      <c r="M14" s="23">
        <v>5.5</v>
      </c>
      <c r="N14" s="25">
        <f t="shared" si="2"/>
        <v>5.5</v>
      </c>
      <c r="O14" s="21"/>
    </row>
    <row r="15" spans="1:15" ht="13.5">
      <c r="A15" s="24">
        <v>12</v>
      </c>
      <c r="B15" s="24"/>
      <c r="C15" s="23">
        <v>5.5</v>
      </c>
      <c r="D15" s="25">
        <f t="shared" si="0"/>
        <v>5.5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5.5</v>
      </c>
      <c r="N15" s="25">
        <f t="shared" si="2"/>
        <v>5.5</v>
      </c>
      <c r="O15" s="21"/>
    </row>
    <row r="16" spans="1:15" s="13" customFormat="1" ht="13.5">
      <c r="A16" s="24">
        <v>13</v>
      </c>
      <c r="B16" s="24"/>
      <c r="C16" s="23">
        <v>5</v>
      </c>
      <c r="D16" s="25">
        <f t="shared" si="0"/>
        <v>5</v>
      </c>
      <c r="E16" s="20"/>
      <c r="F16" s="24">
        <v>13</v>
      </c>
      <c r="G16" s="24"/>
      <c r="H16" s="23">
        <v>6.5</v>
      </c>
      <c r="I16" s="25">
        <f t="shared" si="1"/>
        <v>6.5</v>
      </c>
      <c r="J16" s="21"/>
      <c r="K16" s="24">
        <v>13</v>
      </c>
      <c r="L16" s="24"/>
      <c r="M16" s="23">
        <v>5.5</v>
      </c>
      <c r="N16" s="25">
        <f t="shared" si="2"/>
        <v>5.5</v>
      </c>
      <c r="O16" s="21"/>
    </row>
    <row r="17" spans="1:15" s="13" customFormat="1" ht="13.5">
      <c r="A17" s="24">
        <v>14</v>
      </c>
      <c r="B17" s="24"/>
      <c r="C17" s="23">
        <v>6</v>
      </c>
      <c r="D17" s="25">
        <f t="shared" si="0"/>
        <v>6</v>
      </c>
      <c r="E17" s="20"/>
      <c r="F17" s="24">
        <v>14</v>
      </c>
      <c r="G17" s="24"/>
      <c r="H17" s="23">
        <v>6.5</v>
      </c>
      <c r="I17" s="25">
        <f t="shared" si="1"/>
        <v>6.5</v>
      </c>
      <c r="J17" s="21"/>
      <c r="K17" s="24">
        <v>14</v>
      </c>
      <c r="L17" s="24"/>
      <c r="M17" s="23">
        <v>5.5</v>
      </c>
      <c r="N17" s="25">
        <f t="shared" si="2"/>
        <v>5.5</v>
      </c>
      <c r="O17" s="21"/>
    </row>
    <row r="18" spans="1:15" ht="13.5">
      <c r="A18" s="71">
        <v>15</v>
      </c>
      <c r="B18" s="71">
        <v>2</v>
      </c>
      <c r="C18" s="72">
        <v>6</v>
      </c>
      <c r="D18" s="73">
        <f>C18*B18</f>
        <v>12</v>
      </c>
      <c r="E18" s="20"/>
      <c r="F18" s="71">
        <v>15</v>
      </c>
      <c r="G18" s="71">
        <v>2</v>
      </c>
      <c r="H18" s="72">
        <v>6.5</v>
      </c>
      <c r="I18" s="73">
        <f>H18*G18</f>
        <v>13</v>
      </c>
      <c r="J18" s="21"/>
      <c r="K18" s="71">
        <v>15</v>
      </c>
      <c r="L18" s="71">
        <v>2</v>
      </c>
      <c r="M18" s="72">
        <v>6</v>
      </c>
      <c r="N18" s="73">
        <f>M18*L18</f>
        <v>12</v>
      </c>
      <c r="O18" s="21"/>
    </row>
    <row r="19" spans="1:15" ht="13.5">
      <c r="A19" s="22">
        <v>16</v>
      </c>
      <c r="B19" s="22"/>
      <c r="C19" s="23">
        <v>7</v>
      </c>
      <c r="D19" s="19">
        <f t="shared" si="0"/>
        <v>7</v>
      </c>
      <c r="E19" s="20"/>
      <c r="F19" s="22">
        <v>16</v>
      </c>
      <c r="G19" s="22"/>
      <c r="H19" s="23">
        <v>7</v>
      </c>
      <c r="I19" s="19">
        <f>H19</f>
        <v>7</v>
      </c>
      <c r="J19" s="21"/>
      <c r="K19" s="22">
        <v>16</v>
      </c>
      <c r="L19" s="22"/>
      <c r="M19" s="23">
        <v>6</v>
      </c>
      <c r="N19" s="19">
        <f>M19</f>
        <v>6</v>
      </c>
      <c r="O19" s="21"/>
    </row>
    <row r="20" spans="1:15" ht="13.5">
      <c r="A20" s="22">
        <v>17</v>
      </c>
      <c r="B20" s="22"/>
      <c r="C20" s="23">
        <v>5.5</v>
      </c>
      <c r="D20" s="19">
        <f t="shared" si="0"/>
        <v>5.5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6</v>
      </c>
      <c r="N20" s="19">
        <f>M20</f>
        <v>6</v>
      </c>
      <c r="O20" s="21"/>
    </row>
    <row r="21" spans="1:15" s="13" customFormat="1" ht="13.5">
      <c r="A21" s="24">
        <v>18</v>
      </c>
      <c r="B21" s="24"/>
      <c r="C21" s="23">
        <v>5</v>
      </c>
      <c r="D21" s="25">
        <f t="shared" si="0"/>
        <v>5</v>
      </c>
      <c r="E21" s="20"/>
      <c r="F21" s="24">
        <v>18</v>
      </c>
      <c r="G21" s="24"/>
      <c r="H21" s="23">
        <v>6</v>
      </c>
      <c r="I21" s="25">
        <f>H21</f>
        <v>6</v>
      </c>
      <c r="J21" s="21"/>
      <c r="K21" s="24">
        <v>18</v>
      </c>
      <c r="L21" s="24"/>
      <c r="M21" s="23">
        <v>5.5</v>
      </c>
      <c r="N21" s="25">
        <f>M21</f>
        <v>5.5</v>
      </c>
      <c r="O21" s="21"/>
    </row>
    <row r="22" spans="1:15" ht="13.5">
      <c r="A22" s="22">
        <v>19</v>
      </c>
      <c r="B22" s="22"/>
      <c r="C22" s="23">
        <v>6</v>
      </c>
      <c r="D22" s="19">
        <f t="shared" si="0"/>
        <v>6</v>
      </c>
      <c r="E22" s="20"/>
      <c r="F22" s="22">
        <v>19</v>
      </c>
      <c r="G22" s="22"/>
      <c r="H22" s="23">
        <v>5</v>
      </c>
      <c r="I22" s="19">
        <f>H22</f>
        <v>5</v>
      </c>
      <c r="J22" s="21"/>
      <c r="K22" s="22">
        <v>19</v>
      </c>
      <c r="L22" s="22"/>
      <c r="M22" s="23">
        <v>5.5</v>
      </c>
      <c r="N22" s="19">
        <f>M22</f>
        <v>5.5</v>
      </c>
      <c r="O22" s="21"/>
    </row>
    <row r="23" spans="1:15" ht="13.5">
      <c r="A23" s="24">
        <v>20</v>
      </c>
      <c r="B23" s="22"/>
      <c r="C23" s="23">
        <v>5.5</v>
      </c>
      <c r="D23" s="19">
        <f t="shared" si="0"/>
        <v>5.5</v>
      </c>
      <c r="E23" s="20"/>
      <c r="F23" s="24">
        <v>20</v>
      </c>
      <c r="G23" s="22"/>
      <c r="H23" s="23">
        <v>6</v>
      </c>
      <c r="I23" s="19">
        <f>H23</f>
        <v>6</v>
      </c>
      <c r="J23" s="21"/>
      <c r="K23" s="24">
        <v>20</v>
      </c>
      <c r="L23" s="22"/>
      <c r="M23" s="23">
        <v>6.5</v>
      </c>
      <c r="N23" s="19">
        <f>M23</f>
        <v>6.5</v>
      </c>
      <c r="O23" s="21"/>
    </row>
    <row r="24" spans="1:15" ht="13.5">
      <c r="A24" s="71">
        <v>21</v>
      </c>
      <c r="B24" s="71">
        <v>2</v>
      </c>
      <c r="C24" s="72">
        <v>6</v>
      </c>
      <c r="D24" s="73">
        <f>C24*B24</f>
        <v>12</v>
      </c>
      <c r="E24" s="20"/>
      <c r="F24" s="71">
        <v>21</v>
      </c>
      <c r="G24" s="71">
        <v>2</v>
      </c>
      <c r="H24" s="72">
        <v>6</v>
      </c>
      <c r="I24" s="73">
        <f>H24*G24</f>
        <v>12</v>
      </c>
      <c r="J24" s="21"/>
      <c r="K24" s="71">
        <v>21</v>
      </c>
      <c r="L24" s="71">
        <v>2</v>
      </c>
      <c r="M24" s="72">
        <v>6</v>
      </c>
      <c r="N24" s="73">
        <f>M24*L24</f>
        <v>12</v>
      </c>
      <c r="O24" s="21"/>
    </row>
    <row r="25" spans="1:15" ht="13.5">
      <c r="A25" s="24">
        <v>22</v>
      </c>
      <c r="B25" s="22"/>
      <c r="C25" s="23">
        <v>7</v>
      </c>
      <c r="D25" s="19">
        <f t="shared" si="0"/>
        <v>7</v>
      </c>
      <c r="E25" s="20"/>
      <c r="F25" s="24">
        <v>22</v>
      </c>
      <c r="G25" s="22"/>
      <c r="H25" s="23">
        <v>6.5</v>
      </c>
      <c r="I25" s="19">
        <f>H25</f>
        <v>6.5</v>
      </c>
      <c r="J25" s="21"/>
      <c r="K25" s="24">
        <v>22</v>
      </c>
      <c r="L25" s="22"/>
      <c r="M25" s="23">
        <v>7</v>
      </c>
      <c r="N25" s="19">
        <f>M25</f>
        <v>7</v>
      </c>
      <c r="O25" s="21"/>
    </row>
    <row r="26" spans="1:15" s="30" customFormat="1" ht="12">
      <c r="A26" s="131"/>
      <c r="B26" s="131"/>
      <c r="C26" s="131"/>
      <c r="D26" s="27">
        <f>SUM(D4:D25)</f>
        <v>148.5</v>
      </c>
      <c r="E26" s="28"/>
      <c r="F26" s="131"/>
      <c r="G26" s="131"/>
      <c r="H26" s="131"/>
      <c r="I26" s="27">
        <f>SUM(I4:I25)</f>
        <v>156.5</v>
      </c>
      <c r="J26" s="29"/>
      <c r="K26" s="131"/>
      <c r="L26" s="131"/>
      <c r="M26" s="131"/>
      <c r="N26" s="27">
        <f>SUM(N4:N25)</f>
        <v>144.5</v>
      </c>
      <c r="O26" s="29"/>
    </row>
    <row r="27" spans="1:15" ht="15">
      <c r="A27" s="31">
        <v>1</v>
      </c>
      <c r="B27" s="31">
        <v>1</v>
      </c>
      <c r="C27" s="23">
        <v>6</v>
      </c>
      <c r="D27" s="19">
        <f>C27</f>
        <v>6</v>
      </c>
      <c r="E27" s="20"/>
      <c r="F27" s="31">
        <v>1</v>
      </c>
      <c r="G27" s="31">
        <v>1</v>
      </c>
      <c r="H27" s="23">
        <v>6.5</v>
      </c>
      <c r="I27" s="19">
        <f>H27</f>
        <v>6.5</v>
      </c>
      <c r="J27" s="21"/>
      <c r="K27" s="31">
        <v>1</v>
      </c>
      <c r="L27" s="31">
        <v>1</v>
      </c>
      <c r="M27" s="23">
        <v>5.5</v>
      </c>
      <c r="N27" s="19">
        <f>M27</f>
        <v>5.5</v>
      </c>
      <c r="O27" s="21"/>
    </row>
    <row r="28" spans="1:15" ht="15">
      <c r="A28" s="31">
        <v>2</v>
      </c>
      <c r="B28" s="31">
        <v>1</v>
      </c>
      <c r="C28" s="23">
        <v>6</v>
      </c>
      <c r="D28" s="19">
        <f>C28</f>
        <v>6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5.5</v>
      </c>
      <c r="N28" s="19">
        <f>M28</f>
        <v>5.5</v>
      </c>
      <c r="O28" s="21"/>
    </row>
    <row r="29" spans="1:15" ht="15">
      <c r="A29" s="31">
        <v>3</v>
      </c>
      <c r="B29" s="31">
        <v>2</v>
      </c>
      <c r="C29" s="23">
        <v>6</v>
      </c>
      <c r="D29" s="19">
        <f>C29*2</f>
        <v>12</v>
      </c>
      <c r="E29" s="20"/>
      <c r="F29" s="31">
        <v>3</v>
      </c>
      <c r="G29" s="31">
        <v>2</v>
      </c>
      <c r="H29" s="23">
        <v>6.5</v>
      </c>
      <c r="I29" s="19">
        <f>H29*2</f>
        <v>13</v>
      </c>
      <c r="J29" s="21"/>
      <c r="K29" s="31">
        <v>3</v>
      </c>
      <c r="L29" s="31">
        <v>2</v>
      </c>
      <c r="M29" s="23">
        <v>5.5</v>
      </c>
      <c r="N29" s="19">
        <f>M29*2</f>
        <v>11</v>
      </c>
      <c r="O29" s="21"/>
    </row>
    <row r="30" spans="1:15" ht="15">
      <c r="A30" s="31">
        <v>4</v>
      </c>
      <c r="B30" s="31">
        <v>2</v>
      </c>
      <c r="C30" s="23">
        <v>6</v>
      </c>
      <c r="D30" s="19">
        <f>C30*2</f>
        <v>12</v>
      </c>
      <c r="E30" s="20"/>
      <c r="F30" s="31">
        <v>4</v>
      </c>
      <c r="G30" s="31">
        <v>2</v>
      </c>
      <c r="H30" s="23">
        <v>6.5</v>
      </c>
      <c r="I30" s="19">
        <f>H30*2</f>
        <v>13</v>
      </c>
      <c r="J30" s="21"/>
      <c r="K30" s="31">
        <v>4</v>
      </c>
      <c r="L30" s="31">
        <v>2</v>
      </c>
      <c r="M30" s="23">
        <v>6</v>
      </c>
      <c r="N30" s="19">
        <f>M30*2</f>
        <v>12</v>
      </c>
      <c r="O30" s="21"/>
    </row>
    <row r="31" spans="1:15" s="30" customFormat="1" ht="15" customHeight="1">
      <c r="A31" s="131"/>
      <c r="B31" s="131"/>
      <c r="C31" s="131"/>
      <c r="D31" s="27">
        <f>SUM(D27:D30)</f>
        <v>36</v>
      </c>
      <c r="E31" s="28"/>
      <c r="F31" s="130"/>
      <c r="G31" s="130"/>
      <c r="H31" s="130"/>
      <c r="I31" s="27">
        <f>SUM(I27:I30)</f>
        <v>38.5</v>
      </c>
      <c r="J31" s="29"/>
      <c r="K31" s="131"/>
      <c r="L31" s="131"/>
      <c r="M31" s="131"/>
      <c r="N31" s="27">
        <f>SUM(N27:N30)</f>
        <v>34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184.5</v>
      </c>
      <c r="D33" s="48">
        <f>C33*100/310</f>
        <v>59.516129032258064</v>
      </c>
      <c r="E33" s="33"/>
      <c r="F33" s="127"/>
      <c r="G33" s="127"/>
      <c r="H33" s="32">
        <f>SUM(I26+I31)-$D35-$D36</f>
        <v>195</v>
      </c>
      <c r="I33" s="48">
        <f>H33*100/310</f>
        <v>62.903225806451616</v>
      </c>
      <c r="J33" s="34"/>
      <c r="K33" s="35"/>
      <c r="L33" s="36"/>
      <c r="M33" s="32">
        <f>SUM(N26+N31)-$D35-$D36</f>
        <v>178.5</v>
      </c>
      <c r="N33" s="48">
        <f>M33*100/310</f>
        <v>57.58064516129032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558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60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'!F10</f>
        <v>Тілке фан хет Вантье, 2006, коб., вор., Фрізська, Folkert-Wietske, 703155, Сідорова Л.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'!C10</f>
        <v>Кравченко Тетяна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'!G10</f>
        <v>Royal Horse Club, м. Київ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 selectLockedCells="1" selectUnlockedCells="1"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K42:M42"/>
    <mergeCell ref="A43:O43"/>
    <mergeCell ref="A33:B33"/>
    <mergeCell ref="F33:G33"/>
    <mergeCell ref="A37:C37"/>
    <mergeCell ref="A38:C38"/>
    <mergeCell ref="D39:O39"/>
    <mergeCell ref="D40:O40"/>
    <mergeCell ref="D41:O41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K43"/>
  <sheetViews>
    <sheetView zoomScalePageLayoutView="0" workbookViewId="0" topLeftCell="A18">
      <selection activeCell="S31" sqref="S31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6.5</v>
      </c>
      <c r="D4" s="19">
        <f aca="true" t="shared" si="0" ref="D4:D25">C4</f>
        <v>6.5</v>
      </c>
      <c r="E4" s="20"/>
      <c r="F4" s="22">
        <v>1</v>
      </c>
      <c r="G4" s="22"/>
      <c r="H4" s="23">
        <v>6.5</v>
      </c>
      <c r="I4" s="19">
        <f>H4</f>
        <v>6.5</v>
      </c>
      <c r="J4" s="21"/>
      <c r="K4" s="22">
        <v>1</v>
      </c>
      <c r="L4" s="22"/>
      <c r="M4" s="23">
        <v>6</v>
      </c>
      <c r="N4" s="19">
        <f>M4</f>
        <v>6</v>
      </c>
      <c r="O4" s="21"/>
    </row>
    <row r="5" spans="1:15" ht="13.5">
      <c r="A5" s="22">
        <v>2</v>
      </c>
      <c r="B5" s="22"/>
      <c r="C5" s="23">
        <v>6</v>
      </c>
      <c r="D5" s="19">
        <f t="shared" si="0"/>
        <v>6</v>
      </c>
      <c r="E5" s="20"/>
      <c r="F5" s="22">
        <v>2</v>
      </c>
      <c r="G5" s="22"/>
      <c r="H5" s="23">
        <v>7</v>
      </c>
      <c r="I5" s="19">
        <f>H5</f>
        <v>7</v>
      </c>
      <c r="J5" s="21"/>
      <c r="K5" s="22">
        <v>2</v>
      </c>
      <c r="L5" s="22"/>
      <c r="M5" s="23">
        <v>6</v>
      </c>
      <c r="N5" s="19">
        <f>M5</f>
        <v>6</v>
      </c>
      <c r="O5" s="21"/>
    </row>
    <row r="6" spans="1:15" ht="13.5">
      <c r="A6" s="24">
        <v>3</v>
      </c>
      <c r="B6" s="24"/>
      <c r="C6" s="23">
        <v>6</v>
      </c>
      <c r="D6" s="25">
        <f t="shared" si="0"/>
        <v>6</v>
      </c>
      <c r="E6" s="20"/>
      <c r="F6" s="24">
        <v>3</v>
      </c>
      <c r="G6" s="24"/>
      <c r="H6" s="23">
        <v>6.5</v>
      </c>
      <c r="I6" s="25">
        <f>H6</f>
        <v>6.5</v>
      </c>
      <c r="J6" s="21"/>
      <c r="K6" s="24">
        <v>3</v>
      </c>
      <c r="L6" s="24"/>
      <c r="M6" s="23">
        <v>6</v>
      </c>
      <c r="N6" s="25">
        <f>M6</f>
        <v>6</v>
      </c>
      <c r="O6" s="21"/>
    </row>
    <row r="7" spans="1:15" s="13" customFormat="1" ht="13.5">
      <c r="A7" s="24">
        <v>4</v>
      </c>
      <c r="B7" s="24"/>
      <c r="C7" s="23">
        <v>6.5</v>
      </c>
      <c r="D7" s="25">
        <f t="shared" si="0"/>
        <v>6.5</v>
      </c>
      <c r="E7" s="20"/>
      <c r="F7" s="24">
        <v>4</v>
      </c>
      <c r="G7" s="24"/>
      <c r="H7" s="23">
        <v>6</v>
      </c>
      <c r="I7" s="25">
        <f>H7</f>
        <v>6</v>
      </c>
      <c r="J7" s="21"/>
      <c r="K7" s="24">
        <v>4</v>
      </c>
      <c r="L7" s="24"/>
      <c r="M7" s="23">
        <v>6</v>
      </c>
      <c r="N7" s="25">
        <f>M7</f>
        <v>6</v>
      </c>
      <c r="O7" s="21"/>
    </row>
    <row r="8" spans="1:15" s="13" customFormat="1" ht="13.5">
      <c r="A8" s="24">
        <v>5</v>
      </c>
      <c r="B8" s="24"/>
      <c r="C8" s="23">
        <v>6</v>
      </c>
      <c r="D8" s="25">
        <f t="shared" si="0"/>
        <v>6</v>
      </c>
      <c r="E8" s="20"/>
      <c r="F8" s="24">
        <v>5</v>
      </c>
      <c r="G8" s="24"/>
      <c r="H8" s="23">
        <v>6</v>
      </c>
      <c r="I8" s="25">
        <f>H8</f>
        <v>6</v>
      </c>
      <c r="J8" s="21"/>
      <c r="K8" s="24">
        <v>5</v>
      </c>
      <c r="L8" s="24"/>
      <c r="M8" s="23">
        <v>6</v>
      </c>
      <c r="N8" s="25">
        <f>M8</f>
        <v>6</v>
      </c>
      <c r="O8" s="21"/>
    </row>
    <row r="9" spans="1:15" ht="13.5">
      <c r="A9" s="71">
        <v>6</v>
      </c>
      <c r="B9" s="71">
        <v>2</v>
      </c>
      <c r="C9" s="72">
        <v>6.5</v>
      </c>
      <c r="D9" s="73">
        <f>C9*B9</f>
        <v>13</v>
      </c>
      <c r="E9" s="20"/>
      <c r="F9" s="71">
        <v>6</v>
      </c>
      <c r="G9" s="71">
        <v>2</v>
      </c>
      <c r="H9" s="72">
        <v>5.5</v>
      </c>
      <c r="I9" s="73">
        <f>H9*G9</f>
        <v>11</v>
      </c>
      <c r="J9" s="21"/>
      <c r="K9" s="71">
        <v>6</v>
      </c>
      <c r="L9" s="71">
        <v>2</v>
      </c>
      <c r="M9" s="72">
        <v>6</v>
      </c>
      <c r="N9" s="73">
        <f>M9*L9</f>
        <v>12</v>
      </c>
      <c r="O9" s="21"/>
    </row>
    <row r="10" spans="1:15" ht="13.5">
      <c r="A10" s="22">
        <v>7</v>
      </c>
      <c r="B10" s="22"/>
      <c r="C10" s="23">
        <v>6.5</v>
      </c>
      <c r="D10" s="19">
        <f t="shared" si="0"/>
        <v>6.5</v>
      </c>
      <c r="E10" s="20"/>
      <c r="F10" s="22">
        <v>7</v>
      </c>
      <c r="G10" s="22"/>
      <c r="H10" s="23">
        <v>5.5</v>
      </c>
      <c r="I10" s="19">
        <f aca="true" t="shared" si="1" ref="I10:I17">H10</f>
        <v>5.5</v>
      </c>
      <c r="J10" s="21"/>
      <c r="K10" s="22">
        <v>7</v>
      </c>
      <c r="L10" s="22"/>
      <c r="M10" s="23">
        <v>5</v>
      </c>
      <c r="N10" s="19">
        <f aca="true" t="shared" si="2" ref="N10:N17">M10</f>
        <v>5</v>
      </c>
      <c r="O10" s="21"/>
    </row>
    <row r="11" spans="1:15" s="13" customFormat="1" ht="13.5">
      <c r="A11" s="24">
        <v>8</v>
      </c>
      <c r="B11" s="26"/>
      <c r="C11" s="23">
        <v>6.5</v>
      </c>
      <c r="D11" s="25">
        <f t="shared" si="0"/>
        <v>6.5</v>
      </c>
      <c r="E11" s="20"/>
      <c r="F11" s="24">
        <v>8</v>
      </c>
      <c r="G11" s="26"/>
      <c r="H11" s="23">
        <v>6.5</v>
      </c>
      <c r="I11" s="25">
        <f t="shared" si="1"/>
        <v>6.5</v>
      </c>
      <c r="J11" s="21"/>
      <c r="K11" s="24">
        <v>8</v>
      </c>
      <c r="L11" s="26"/>
      <c r="M11" s="23">
        <v>6</v>
      </c>
      <c r="N11" s="25">
        <f t="shared" si="2"/>
        <v>6</v>
      </c>
      <c r="O11" s="21"/>
    </row>
    <row r="12" spans="1:15" ht="13.5">
      <c r="A12" s="22">
        <v>9</v>
      </c>
      <c r="B12" s="22"/>
      <c r="C12" s="23">
        <v>6.5</v>
      </c>
      <c r="D12" s="19">
        <f t="shared" si="0"/>
        <v>6.5</v>
      </c>
      <c r="E12" s="20"/>
      <c r="F12" s="22">
        <v>9</v>
      </c>
      <c r="G12" s="22"/>
      <c r="H12" s="23">
        <v>6</v>
      </c>
      <c r="I12" s="19">
        <f t="shared" si="1"/>
        <v>6</v>
      </c>
      <c r="J12" s="21"/>
      <c r="K12" s="22">
        <v>9</v>
      </c>
      <c r="L12" s="22"/>
      <c r="M12" s="23">
        <v>5.5</v>
      </c>
      <c r="N12" s="19">
        <f t="shared" si="2"/>
        <v>5.5</v>
      </c>
      <c r="O12" s="21"/>
    </row>
    <row r="13" spans="1:15" s="13" customFormat="1" ht="13.5">
      <c r="A13" s="24">
        <v>10</v>
      </c>
      <c r="B13" s="24"/>
      <c r="C13" s="23">
        <v>6</v>
      </c>
      <c r="D13" s="25">
        <f t="shared" si="0"/>
        <v>6</v>
      </c>
      <c r="E13" s="20"/>
      <c r="F13" s="24">
        <v>10</v>
      </c>
      <c r="G13" s="24"/>
      <c r="H13" s="23">
        <v>6</v>
      </c>
      <c r="I13" s="25">
        <f t="shared" si="1"/>
        <v>6</v>
      </c>
      <c r="J13" s="21"/>
      <c r="K13" s="24">
        <v>10</v>
      </c>
      <c r="L13" s="24"/>
      <c r="M13" s="23">
        <v>6</v>
      </c>
      <c r="N13" s="25">
        <f t="shared" si="2"/>
        <v>6</v>
      </c>
      <c r="O13" s="21"/>
    </row>
    <row r="14" spans="1:15" ht="13.5">
      <c r="A14" s="24">
        <v>11</v>
      </c>
      <c r="B14" s="24"/>
      <c r="C14" s="23">
        <v>6</v>
      </c>
      <c r="D14" s="25">
        <f t="shared" si="0"/>
        <v>6</v>
      </c>
      <c r="E14" s="20"/>
      <c r="F14" s="24">
        <v>11</v>
      </c>
      <c r="G14" s="24"/>
      <c r="H14" s="23">
        <v>6.5</v>
      </c>
      <c r="I14" s="25">
        <f t="shared" si="1"/>
        <v>6.5</v>
      </c>
      <c r="J14" s="21"/>
      <c r="K14" s="24">
        <v>11</v>
      </c>
      <c r="L14" s="24"/>
      <c r="M14" s="23">
        <v>6</v>
      </c>
      <c r="N14" s="25">
        <f t="shared" si="2"/>
        <v>6</v>
      </c>
      <c r="O14" s="21"/>
    </row>
    <row r="15" spans="1:15" ht="13.5">
      <c r="A15" s="24">
        <v>12</v>
      </c>
      <c r="B15" s="24"/>
      <c r="C15" s="23">
        <v>6.5</v>
      </c>
      <c r="D15" s="25">
        <f t="shared" si="0"/>
        <v>6.5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5.5</v>
      </c>
      <c r="N15" s="25">
        <f t="shared" si="2"/>
        <v>5.5</v>
      </c>
      <c r="O15" s="21"/>
    </row>
    <row r="16" spans="1:15" s="13" customFormat="1" ht="13.5">
      <c r="A16" s="24">
        <v>13</v>
      </c>
      <c r="B16" s="24"/>
      <c r="C16" s="23">
        <v>6</v>
      </c>
      <c r="D16" s="25">
        <f t="shared" si="0"/>
        <v>6</v>
      </c>
      <c r="E16" s="20"/>
      <c r="F16" s="24">
        <v>13</v>
      </c>
      <c r="G16" s="24"/>
      <c r="H16" s="23">
        <v>5</v>
      </c>
      <c r="I16" s="25">
        <f t="shared" si="1"/>
        <v>5</v>
      </c>
      <c r="J16" s="21"/>
      <c r="K16" s="24">
        <v>13</v>
      </c>
      <c r="L16" s="24"/>
      <c r="M16" s="23">
        <v>6</v>
      </c>
      <c r="N16" s="25">
        <f t="shared" si="2"/>
        <v>6</v>
      </c>
      <c r="O16" s="21"/>
    </row>
    <row r="17" spans="1:15" s="13" customFormat="1" ht="13.5">
      <c r="A17" s="24">
        <v>14</v>
      </c>
      <c r="B17" s="24"/>
      <c r="C17" s="23">
        <v>6</v>
      </c>
      <c r="D17" s="25">
        <f t="shared" si="0"/>
        <v>6</v>
      </c>
      <c r="E17" s="20"/>
      <c r="F17" s="24">
        <v>14</v>
      </c>
      <c r="G17" s="24"/>
      <c r="H17" s="23">
        <v>5.5</v>
      </c>
      <c r="I17" s="25">
        <f t="shared" si="1"/>
        <v>5.5</v>
      </c>
      <c r="J17" s="21"/>
      <c r="K17" s="24">
        <v>14</v>
      </c>
      <c r="L17" s="24"/>
      <c r="M17" s="23">
        <v>5.5</v>
      </c>
      <c r="N17" s="25">
        <f t="shared" si="2"/>
        <v>5.5</v>
      </c>
      <c r="O17" s="21"/>
    </row>
    <row r="18" spans="1:15" ht="13.5">
      <c r="A18" s="71">
        <v>15</v>
      </c>
      <c r="B18" s="71">
        <v>2</v>
      </c>
      <c r="C18" s="72">
        <v>7</v>
      </c>
      <c r="D18" s="73">
        <f>C18*B18</f>
        <v>14</v>
      </c>
      <c r="E18" s="20"/>
      <c r="F18" s="71">
        <v>15</v>
      </c>
      <c r="G18" s="71">
        <v>2</v>
      </c>
      <c r="H18" s="72">
        <v>6.5</v>
      </c>
      <c r="I18" s="73">
        <f>H18*G18</f>
        <v>13</v>
      </c>
      <c r="J18" s="21"/>
      <c r="K18" s="71">
        <v>15</v>
      </c>
      <c r="L18" s="71">
        <v>2</v>
      </c>
      <c r="M18" s="72">
        <v>6</v>
      </c>
      <c r="N18" s="73">
        <f>M18*L18</f>
        <v>12</v>
      </c>
      <c r="O18" s="21"/>
    </row>
    <row r="19" spans="1:15" ht="13.5">
      <c r="A19" s="22">
        <v>16</v>
      </c>
      <c r="B19" s="22"/>
      <c r="C19" s="23">
        <v>6</v>
      </c>
      <c r="D19" s="19">
        <f t="shared" si="0"/>
        <v>6</v>
      </c>
      <c r="E19" s="20"/>
      <c r="F19" s="22">
        <v>16</v>
      </c>
      <c r="G19" s="22"/>
      <c r="H19" s="23">
        <v>6.5</v>
      </c>
      <c r="I19" s="19">
        <f>H19</f>
        <v>6.5</v>
      </c>
      <c r="J19" s="21"/>
      <c r="K19" s="22">
        <v>16</v>
      </c>
      <c r="L19" s="22"/>
      <c r="M19" s="23">
        <v>6</v>
      </c>
      <c r="N19" s="19">
        <f>M19</f>
        <v>6</v>
      </c>
      <c r="O19" s="21"/>
    </row>
    <row r="20" spans="1:15" ht="13.5">
      <c r="A20" s="22">
        <v>17</v>
      </c>
      <c r="B20" s="22"/>
      <c r="C20" s="23">
        <v>7</v>
      </c>
      <c r="D20" s="19">
        <f t="shared" si="0"/>
        <v>7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6</v>
      </c>
      <c r="N20" s="19">
        <f>M20</f>
        <v>6</v>
      </c>
      <c r="O20" s="21"/>
    </row>
    <row r="21" spans="1:15" s="13" customFormat="1" ht="13.5">
      <c r="A21" s="24">
        <v>18</v>
      </c>
      <c r="B21" s="24"/>
      <c r="C21" s="23">
        <v>7</v>
      </c>
      <c r="D21" s="25">
        <f t="shared" si="0"/>
        <v>7</v>
      </c>
      <c r="E21" s="20"/>
      <c r="F21" s="24">
        <v>18</v>
      </c>
      <c r="G21" s="24"/>
      <c r="H21" s="23">
        <v>6</v>
      </c>
      <c r="I21" s="25">
        <f>H21</f>
        <v>6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6</v>
      </c>
      <c r="D22" s="19">
        <f t="shared" si="0"/>
        <v>6</v>
      </c>
      <c r="E22" s="20"/>
      <c r="F22" s="22">
        <v>19</v>
      </c>
      <c r="G22" s="22"/>
      <c r="H22" s="23">
        <v>6</v>
      </c>
      <c r="I22" s="19">
        <f>H22</f>
        <v>6</v>
      </c>
      <c r="J22" s="21"/>
      <c r="K22" s="22">
        <v>19</v>
      </c>
      <c r="L22" s="22"/>
      <c r="M22" s="23">
        <v>6</v>
      </c>
      <c r="N22" s="19">
        <f>M22</f>
        <v>6</v>
      </c>
      <c r="O22" s="21"/>
    </row>
    <row r="23" spans="1:15" ht="13.5">
      <c r="A23" s="24">
        <v>20</v>
      </c>
      <c r="B23" s="22"/>
      <c r="C23" s="23">
        <v>6</v>
      </c>
      <c r="D23" s="19">
        <f t="shared" si="0"/>
        <v>6</v>
      </c>
      <c r="E23" s="20"/>
      <c r="F23" s="24">
        <v>20</v>
      </c>
      <c r="G23" s="22"/>
      <c r="H23" s="23">
        <v>6.5</v>
      </c>
      <c r="I23" s="19">
        <f>H23</f>
        <v>6.5</v>
      </c>
      <c r="J23" s="21"/>
      <c r="K23" s="24">
        <v>20</v>
      </c>
      <c r="L23" s="22"/>
      <c r="M23" s="23">
        <v>6.5</v>
      </c>
      <c r="N23" s="19">
        <f>M23</f>
        <v>6.5</v>
      </c>
      <c r="O23" s="21"/>
    </row>
    <row r="24" spans="1:15" ht="13.5">
      <c r="A24" s="71">
        <v>21</v>
      </c>
      <c r="B24" s="71">
        <v>2</v>
      </c>
      <c r="C24" s="72">
        <v>5.5</v>
      </c>
      <c r="D24" s="73">
        <f>C24*B24</f>
        <v>11</v>
      </c>
      <c r="E24" s="20"/>
      <c r="F24" s="71">
        <v>21</v>
      </c>
      <c r="G24" s="71">
        <v>2</v>
      </c>
      <c r="H24" s="72">
        <v>5.5</v>
      </c>
      <c r="I24" s="73">
        <f>H24*G24</f>
        <v>11</v>
      </c>
      <c r="J24" s="21"/>
      <c r="K24" s="71">
        <v>21</v>
      </c>
      <c r="L24" s="71">
        <v>2</v>
      </c>
      <c r="M24" s="72">
        <v>5.5</v>
      </c>
      <c r="N24" s="73">
        <f>M24*L24</f>
        <v>11</v>
      </c>
      <c r="O24" s="21"/>
    </row>
    <row r="25" spans="1:15" ht="13.5">
      <c r="A25" s="24">
        <v>22</v>
      </c>
      <c r="B25" s="22"/>
      <c r="C25" s="23">
        <v>6.5</v>
      </c>
      <c r="D25" s="19">
        <f t="shared" si="0"/>
        <v>6.5</v>
      </c>
      <c r="E25" s="20"/>
      <c r="F25" s="24">
        <v>22</v>
      </c>
      <c r="G25" s="22"/>
      <c r="H25" s="23">
        <v>7</v>
      </c>
      <c r="I25" s="19">
        <f>H25</f>
        <v>7</v>
      </c>
      <c r="J25" s="21"/>
      <c r="K25" s="24">
        <v>22</v>
      </c>
      <c r="L25" s="22"/>
      <c r="M25" s="23">
        <v>6.5</v>
      </c>
      <c r="N25" s="19">
        <f>M25</f>
        <v>6.5</v>
      </c>
      <c r="O25" s="21"/>
    </row>
    <row r="26" spans="1:15" s="30" customFormat="1" ht="12">
      <c r="A26" s="131"/>
      <c r="B26" s="131"/>
      <c r="C26" s="131"/>
      <c r="D26" s="27">
        <f>SUM(D4:D25)</f>
        <v>157.5</v>
      </c>
      <c r="E26" s="28"/>
      <c r="F26" s="131"/>
      <c r="G26" s="131"/>
      <c r="H26" s="131"/>
      <c r="I26" s="27">
        <f>SUM(I4:I25)</f>
        <v>152</v>
      </c>
      <c r="J26" s="29"/>
      <c r="K26" s="131"/>
      <c r="L26" s="131"/>
      <c r="M26" s="131"/>
      <c r="N26" s="27">
        <f>SUM(N4:N25)</f>
        <v>147.5</v>
      </c>
      <c r="O26" s="29"/>
    </row>
    <row r="27" spans="1:15" ht="15">
      <c r="A27" s="31">
        <v>1</v>
      </c>
      <c r="B27" s="31">
        <v>1</v>
      </c>
      <c r="C27" s="23">
        <v>6.5</v>
      </c>
      <c r="D27" s="19">
        <f>C27</f>
        <v>6.5</v>
      </c>
      <c r="E27" s="20"/>
      <c r="F27" s="31">
        <v>1</v>
      </c>
      <c r="G27" s="31">
        <v>1</v>
      </c>
      <c r="H27" s="23">
        <v>6</v>
      </c>
      <c r="I27" s="19">
        <f>H27</f>
        <v>6</v>
      </c>
      <c r="J27" s="21"/>
      <c r="K27" s="31">
        <v>1</v>
      </c>
      <c r="L27" s="31">
        <v>1</v>
      </c>
      <c r="M27" s="23">
        <v>5.5</v>
      </c>
      <c r="N27" s="19">
        <f>M27</f>
        <v>5.5</v>
      </c>
      <c r="O27" s="21"/>
    </row>
    <row r="28" spans="1:15" ht="15">
      <c r="A28" s="31">
        <v>2</v>
      </c>
      <c r="B28" s="31">
        <v>1</v>
      </c>
      <c r="C28" s="23">
        <v>6</v>
      </c>
      <c r="D28" s="19">
        <f>C28</f>
        <v>6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6</v>
      </c>
      <c r="N28" s="19">
        <f>M28</f>
        <v>6</v>
      </c>
      <c r="O28" s="21"/>
    </row>
    <row r="29" spans="1:15" ht="15">
      <c r="A29" s="31">
        <v>3</v>
      </c>
      <c r="B29" s="31">
        <v>2</v>
      </c>
      <c r="C29" s="23">
        <v>6</v>
      </c>
      <c r="D29" s="19">
        <f>C29*2</f>
        <v>12</v>
      </c>
      <c r="E29" s="20"/>
      <c r="F29" s="31">
        <v>3</v>
      </c>
      <c r="G29" s="31">
        <v>2</v>
      </c>
      <c r="H29" s="23">
        <v>6.5</v>
      </c>
      <c r="I29" s="19">
        <f>H29*2</f>
        <v>13</v>
      </c>
      <c r="J29" s="21"/>
      <c r="K29" s="31">
        <v>3</v>
      </c>
      <c r="L29" s="31">
        <v>2</v>
      </c>
      <c r="M29" s="23">
        <v>6.5</v>
      </c>
      <c r="N29" s="19">
        <f>M29*2</f>
        <v>13</v>
      </c>
      <c r="O29" s="21"/>
    </row>
    <row r="30" spans="1:15" ht="15">
      <c r="A30" s="31">
        <v>4</v>
      </c>
      <c r="B30" s="31">
        <v>2</v>
      </c>
      <c r="C30" s="23">
        <v>7</v>
      </c>
      <c r="D30" s="19">
        <f>C30*2</f>
        <v>14</v>
      </c>
      <c r="E30" s="20"/>
      <c r="F30" s="31">
        <v>4</v>
      </c>
      <c r="G30" s="31">
        <v>2</v>
      </c>
      <c r="H30" s="23">
        <v>6.5</v>
      </c>
      <c r="I30" s="19">
        <f>H30*2</f>
        <v>13</v>
      </c>
      <c r="J30" s="21"/>
      <c r="K30" s="31">
        <v>4</v>
      </c>
      <c r="L30" s="31">
        <v>2</v>
      </c>
      <c r="M30" s="23">
        <v>6.5</v>
      </c>
      <c r="N30" s="19">
        <f>M30*2</f>
        <v>13</v>
      </c>
      <c r="O30" s="21"/>
    </row>
    <row r="31" spans="1:15" s="30" customFormat="1" ht="15" customHeight="1">
      <c r="A31" s="131"/>
      <c r="B31" s="131"/>
      <c r="C31" s="131"/>
      <c r="D31" s="27">
        <f>SUM(D27:D30)</f>
        <v>38.5</v>
      </c>
      <c r="E31" s="28"/>
      <c r="F31" s="130"/>
      <c r="G31" s="130"/>
      <c r="H31" s="130"/>
      <c r="I31" s="27">
        <f>SUM(I27:I30)</f>
        <v>38</v>
      </c>
      <c r="J31" s="29"/>
      <c r="K31" s="131"/>
      <c r="L31" s="131"/>
      <c r="M31" s="131"/>
      <c r="N31" s="27">
        <f>SUM(N27:N30)</f>
        <v>37.5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196</v>
      </c>
      <c r="D33" s="48">
        <f>C33*100/310</f>
        <v>63.225806451612904</v>
      </c>
      <c r="E33" s="33"/>
      <c r="F33" s="127"/>
      <c r="G33" s="127"/>
      <c r="H33" s="32">
        <f>SUM(I26+I31)-$D35-$D36</f>
        <v>190</v>
      </c>
      <c r="I33" s="48">
        <f>H33*100/310</f>
        <v>61.29032258064516</v>
      </c>
      <c r="J33" s="34"/>
      <c r="K33" s="35"/>
      <c r="L33" s="36"/>
      <c r="M33" s="32">
        <f>SUM(N26+N31)-$D35-$D36</f>
        <v>185</v>
      </c>
      <c r="N33" s="48">
        <f>M33*100/310</f>
        <v>59.67741935483871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571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61.39784946236559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'!F11</f>
        <v>Амстердам, 2005, мер., сір., вестф., Attace UA-Luciana, 702120, Рибалка А.Г.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'!C11</f>
        <v>Сорокіна Варвара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'!G11</f>
        <v>КСБ "Динамо", м.Київ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 selectLockedCells="1" selectUnlockedCells="1"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K42:M42"/>
    <mergeCell ref="A43:O43"/>
    <mergeCell ref="A33:B33"/>
    <mergeCell ref="F33:G33"/>
    <mergeCell ref="A37:C37"/>
    <mergeCell ref="A38:C38"/>
    <mergeCell ref="D39:O39"/>
    <mergeCell ref="D40:O40"/>
    <mergeCell ref="D41:O41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AK43"/>
  <sheetViews>
    <sheetView zoomScalePageLayoutView="0" workbookViewId="0" topLeftCell="A18">
      <selection activeCell="T21" sqref="T21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6</v>
      </c>
      <c r="D4" s="19">
        <f aca="true" t="shared" si="0" ref="D4:D25">C4</f>
        <v>6</v>
      </c>
      <c r="E4" s="20"/>
      <c r="F4" s="22">
        <v>1</v>
      </c>
      <c r="G4" s="22"/>
      <c r="H4" s="23">
        <v>5.5</v>
      </c>
      <c r="I4" s="19">
        <f>H4</f>
        <v>5.5</v>
      </c>
      <c r="J4" s="21"/>
      <c r="K4" s="22">
        <v>1</v>
      </c>
      <c r="L4" s="22"/>
      <c r="M4" s="23">
        <v>5</v>
      </c>
      <c r="N4" s="19">
        <f>M4</f>
        <v>5</v>
      </c>
      <c r="O4" s="21"/>
    </row>
    <row r="5" spans="1:15" ht="13.5">
      <c r="A5" s="22">
        <v>2</v>
      </c>
      <c r="B5" s="22"/>
      <c r="C5" s="23">
        <v>6.5</v>
      </c>
      <c r="D5" s="19">
        <f t="shared" si="0"/>
        <v>6.5</v>
      </c>
      <c r="E5" s="20"/>
      <c r="F5" s="22">
        <v>2</v>
      </c>
      <c r="G5" s="22"/>
      <c r="H5" s="23">
        <v>6.5</v>
      </c>
      <c r="I5" s="19">
        <f>H5</f>
        <v>6.5</v>
      </c>
      <c r="J5" s="21"/>
      <c r="K5" s="22">
        <v>2</v>
      </c>
      <c r="L5" s="22"/>
      <c r="M5" s="23">
        <v>6.5</v>
      </c>
      <c r="N5" s="19">
        <f>M5</f>
        <v>6.5</v>
      </c>
      <c r="O5" s="21"/>
    </row>
    <row r="6" spans="1:15" ht="13.5">
      <c r="A6" s="24">
        <v>3</v>
      </c>
      <c r="B6" s="24"/>
      <c r="C6" s="23">
        <v>6.5</v>
      </c>
      <c r="D6" s="25">
        <f t="shared" si="0"/>
        <v>6.5</v>
      </c>
      <c r="E6" s="20"/>
      <c r="F6" s="24">
        <v>3</v>
      </c>
      <c r="G6" s="24"/>
      <c r="H6" s="23">
        <v>7</v>
      </c>
      <c r="I6" s="25">
        <f>H6</f>
        <v>7</v>
      </c>
      <c r="J6" s="21"/>
      <c r="K6" s="24">
        <v>3</v>
      </c>
      <c r="L6" s="24"/>
      <c r="M6" s="23">
        <v>6</v>
      </c>
      <c r="N6" s="25">
        <f>M6</f>
        <v>6</v>
      </c>
      <c r="O6" s="21"/>
    </row>
    <row r="7" spans="1:15" s="13" customFormat="1" ht="13.5">
      <c r="A7" s="24">
        <v>4</v>
      </c>
      <c r="B7" s="24"/>
      <c r="C7" s="23">
        <v>6.5</v>
      </c>
      <c r="D7" s="25">
        <f t="shared" si="0"/>
        <v>6.5</v>
      </c>
      <c r="E7" s="20"/>
      <c r="F7" s="24">
        <v>4</v>
      </c>
      <c r="G7" s="24"/>
      <c r="H7" s="23">
        <v>6</v>
      </c>
      <c r="I7" s="25">
        <f>H7</f>
        <v>6</v>
      </c>
      <c r="J7" s="21"/>
      <c r="K7" s="24">
        <v>4</v>
      </c>
      <c r="L7" s="24"/>
      <c r="M7" s="23">
        <v>6</v>
      </c>
      <c r="N7" s="25">
        <f>M7</f>
        <v>6</v>
      </c>
      <c r="O7" s="21"/>
    </row>
    <row r="8" spans="1:15" s="13" customFormat="1" ht="13.5">
      <c r="A8" s="24">
        <v>5</v>
      </c>
      <c r="B8" s="24"/>
      <c r="C8" s="23">
        <v>6.5</v>
      </c>
      <c r="D8" s="25">
        <f t="shared" si="0"/>
        <v>6.5</v>
      </c>
      <c r="E8" s="20"/>
      <c r="F8" s="24">
        <v>5</v>
      </c>
      <c r="G8" s="24"/>
      <c r="H8" s="23">
        <v>5</v>
      </c>
      <c r="I8" s="25">
        <f>H8</f>
        <v>5</v>
      </c>
      <c r="J8" s="21"/>
      <c r="K8" s="24">
        <v>5</v>
      </c>
      <c r="L8" s="24"/>
      <c r="M8" s="23">
        <v>5.5</v>
      </c>
      <c r="N8" s="25">
        <f>M8</f>
        <v>5.5</v>
      </c>
      <c r="O8" s="21"/>
    </row>
    <row r="9" spans="1:15" ht="13.5">
      <c r="A9" s="71">
        <v>6</v>
      </c>
      <c r="B9" s="71">
        <v>2</v>
      </c>
      <c r="C9" s="72">
        <v>6.5</v>
      </c>
      <c r="D9" s="73">
        <f>C9*B9</f>
        <v>13</v>
      </c>
      <c r="E9" s="20"/>
      <c r="F9" s="71">
        <v>6</v>
      </c>
      <c r="G9" s="71">
        <v>2</v>
      </c>
      <c r="H9" s="72">
        <v>5</v>
      </c>
      <c r="I9" s="73">
        <f>H9*G9</f>
        <v>10</v>
      </c>
      <c r="J9" s="21"/>
      <c r="K9" s="71">
        <v>6</v>
      </c>
      <c r="L9" s="71">
        <v>2</v>
      </c>
      <c r="M9" s="72">
        <v>6</v>
      </c>
      <c r="N9" s="73">
        <f>M9*L9</f>
        <v>12</v>
      </c>
      <c r="O9" s="21"/>
    </row>
    <row r="10" spans="1:15" ht="13.5">
      <c r="A10" s="22">
        <v>7</v>
      </c>
      <c r="B10" s="22"/>
      <c r="C10" s="23">
        <v>6</v>
      </c>
      <c r="D10" s="19">
        <f t="shared" si="0"/>
        <v>6</v>
      </c>
      <c r="E10" s="20"/>
      <c r="F10" s="22">
        <v>7</v>
      </c>
      <c r="G10" s="22"/>
      <c r="H10" s="23">
        <v>6.5</v>
      </c>
      <c r="I10" s="19">
        <f aca="true" t="shared" si="1" ref="I10:I17">H10</f>
        <v>6.5</v>
      </c>
      <c r="J10" s="21"/>
      <c r="K10" s="22">
        <v>7</v>
      </c>
      <c r="L10" s="22"/>
      <c r="M10" s="23">
        <v>5.5</v>
      </c>
      <c r="N10" s="19">
        <f aca="true" t="shared" si="2" ref="N10:N17">M10</f>
        <v>5.5</v>
      </c>
      <c r="O10" s="21"/>
    </row>
    <row r="11" spans="1:15" s="13" customFormat="1" ht="13.5">
      <c r="A11" s="24">
        <v>8</v>
      </c>
      <c r="B11" s="26"/>
      <c r="C11" s="23">
        <v>4.5</v>
      </c>
      <c r="D11" s="25">
        <f t="shared" si="0"/>
        <v>4.5</v>
      </c>
      <c r="E11" s="20"/>
      <c r="F11" s="24">
        <v>8</v>
      </c>
      <c r="G11" s="26"/>
      <c r="H11" s="23">
        <v>5.5</v>
      </c>
      <c r="I11" s="25">
        <f t="shared" si="1"/>
        <v>5.5</v>
      </c>
      <c r="J11" s="21"/>
      <c r="K11" s="24">
        <v>8</v>
      </c>
      <c r="L11" s="26"/>
      <c r="M11" s="23">
        <v>4.5</v>
      </c>
      <c r="N11" s="25">
        <f t="shared" si="2"/>
        <v>4.5</v>
      </c>
      <c r="O11" s="21"/>
    </row>
    <row r="12" spans="1:15" ht="13.5">
      <c r="A12" s="22">
        <v>9</v>
      </c>
      <c r="B12" s="22"/>
      <c r="C12" s="23">
        <v>6.5</v>
      </c>
      <c r="D12" s="19">
        <f t="shared" si="0"/>
        <v>6.5</v>
      </c>
      <c r="E12" s="20"/>
      <c r="F12" s="22">
        <v>9</v>
      </c>
      <c r="G12" s="22"/>
      <c r="H12" s="23">
        <v>6</v>
      </c>
      <c r="I12" s="19">
        <f t="shared" si="1"/>
        <v>6</v>
      </c>
      <c r="J12" s="21"/>
      <c r="K12" s="22">
        <v>9</v>
      </c>
      <c r="L12" s="22"/>
      <c r="M12" s="23">
        <v>5.5</v>
      </c>
      <c r="N12" s="19">
        <f t="shared" si="2"/>
        <v>5.5</v>
      </c>
      <c r="O12" s="21"/>
    </row>
    <row r="13" spans="1:15" s="13" customFormat="1" ht="13.5">
      <c r="A13" s="24">
        <v>10</v>
      </c>
      <c r="B13" s="24"/>
      <c r="C13" s="23">
        <v>6</v>
      </c>
      <c r="D13" s="25">
        <f t="shared" si="0"/>
        <v>6</v>
      </c>
      <c r="E13" s="20"/>
      <c r="F13" s="24">
        <v>10</v>
      </c>
      <c r="G13" s="24"/>
      <c r="H13" s="23">
        <v>6.5</v>
      </c>
      <c r="I13" s="25">
        <f t="shared" si="1"/>
        <v>6.5</v>
      </c>
      <c r="J13" s="21"/>
      <c r="K13" s="24">
        <v>10</v>
      </c>
      <c r="L13" s="24"/>
      <c r="M13" s="23">
        <v>6</v>
      </c>
      <c r="N13" s="25">
        <f t="shared" si="2"/>
        <v>6</v>
      </c>
      <c r="O13" s="21"/>
    </row>
    <row r="14" spans="1:15" ht="13.5">
      <c r="A14" s="24">
        <v>11</v>
      </c>
      <c r="B14" s="24"/>
      <c r="C14" s="23">
        <v>6</v>
      </c>
      <c r="D14" s="25">
        <f t="shared" si="0"/>
        <v>6</v>
      </c>
      <c r="E14" s="20"/>
      <c r="F14" s="24">
        <v>11</v>
      </c>
      <c r="G14" s="24"/>
      <c r="H14" s="23">
        <v>6</v>
      </c>
      <c r="I14" s="25">
        <f t="shared" si="1"/>
        <v>6</v>
      </c>
      <c r="J14" s="21"/>
      <c r="K14" s="24">
        <v>11</v>
      </c>
      <c r="L14" s="24"/>
      <c r="M14" s="23">
        <v>5.5</v>
      </c>
      <c r="N14" s="25">
        <f t="shared" si="2"/>
        <v>5.5</v>
      </c>
      <c r="O14" s="21"/>
    </row>
    <row r="15" spans="1:15" ht="13.5">
      <c r="A15" s="24">
        <v>12</v>
      </c>
      <c r="B15" s="24"/>
      <c r="C15" s="23">
        <v>6</v>
      </c>
      <c r="D15" s="25">
        <f t="shared" si="0"/>
        <v>6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5.5</v>
      </c>
      <c r="N15" s="25">
        <f t="shared" si="2"/>
        <v>5.5</v>
      </c>
      <c r="O15" s="21"/>
    </row>
    <row r="16" spans="1:15" s="13" customFormat="1" ht="13.5">
      <c r="A16" s="24">
        <v>13</v>
      </c>
      <c r="B16" s="24"/>
      <c r="C16" s="23">
        <v>6</v>
      </c>
      <c r="D16" s="25">
        <f t="shared" si="0"/>
        <v>6</v>
      </c>
      <c r="E16" s="20"/>
      <c r="F16" s="24">
        <v>13</v>
      </c>
      <c r="G16" s="24"/>
      <c r="H16" s="23">
        <v>6</v>
      </c>
      <c r="I16" s="25">
        <f t="shared" si="1"/>
        <v>6</v>
      </c>
      <c r="J16" s="21"/>
      <c r="K16" s="24">
        <v>13</v>
      </c>
      <c r="L16" s="24"/>
      <c r="M16" s="23">
        <v>6</v>
      </c>
      <c r="N16" s="25">
        <f t="shared" si="2"/>
        <v>6</v>
      </c>
      <c r="O16" s="21"/>
    </row>
    <row r="17" spans="1:15" s="13" customFormat="1" ht="13.5">
      <c r="A17" s="24">
        <v>14</v>
      </c>
      <c r="B17" s="24"/>
      <c r="C17" s="23">
        <v>5</v>
      </c>
      <c r="D17" s="25">
        <f t="shared" si="0"/>
        <v>5</v>
      </c>
      <c r="E17" s="20"/>
      <c r="F17" s="24">
        <v>14</v>
      </c>
      <c r="G17" s="24"/>
      <c r="H17" s="23">
        <v>5</v>
      </c>
      <c r="I17" s="25">
        <f t="shared" si="1"/>
        <v>5</v>
      </c>
      <c r="J17" s="21"/>
      <c r="K17" s="24">
        <v>14</v>
      </c>
      <c r="L17" s="24"/>
      <c r="M17" s="23">
        <v>3</v>
      </c>
      <c r="N17" s="25">
        <f t="shared" si="2"/>
        <v>3</v>
      </c>
      <c r="O17" s="21"/>
    </row>
    <row r="18" spans="1:15" ht="13.5">
      <c r="A18" s="71">
        <v>15</v>
      </c>
      <c r="B18" s="71">
        <v>2</v>
      </c>
      <c r="C18" s="72">
        <v>4</v>
      </c>
      <c r="D18" s="73">
        <f>C18*B18</f>
        <v>8</v>
      </c>
      <c r="E18" s="20"/>
      <c r="F18" s="71">
        <v>15</v>
      </c>
      <c r="G18" s="71">
        <v>2</v>
      </c>
      <c r="H18" s="72">
        <v>4</v>
      </c>
      <c r="I18" s="73">
        <f>H18*G18</f>
        <v>8</v>
      </c>
      <c r="J18" s="21"/>
      <c r="K18" s="71">
        <v>15</v>
      </c>
      <c r="L18" s="71">
        <v>2</v>
      </c>
      <c r="M18" s="72">
        <v>3</v>
      </c>
      <c r="N18" s="73">
        <f>M18*L18</f>
        <v>6</v>
      </c>
      <c r="O18" s="21"/>
    </row>
    <row r="19" spans="1:15" ht="13.5">
      <c r="A19" s="22">
        <v>16</v>
      </c>
      <c r="B19" s="22"/>
      <c r="C19" s="23">
        <v>6</v>
      </c>
      <c r="D19" s="19">
        <f t="shared" si="0"/>
        <v>6</v>
      </c>
      <c r="E19" s="20"/>
      <c r="F19" s="22">
        <v>16</v>
      </c>
      <c r="G19" s="22"/>
      <c r="H19" s="23">
        <v>6</v>
      </c>
      <c r="I19" s="19">
        <f>H19</f>
        <v>6</v>
      </c>
      <c r="J19" s="21"/>
      <c r="K19" s="22">
        <v>16</v>
      </c>
      <c r="L19" s="22"/>
      <c r="M19" s="23">
        <v>6</v>
      </c>
      <c r="N19" s="19">
        <f>M19</f>
        <v>6</v>
      </c>
      <c r="O19" s="21"/>
    </row>
    <row r="20" spans="1:15" ht="13.5">
      <c r="A20" s="22">
        <v>17</v>
      </c>
      <c r="B20" s="22"/>
      <c r="C20" s="23">
        <v>6</v>
      </c>
      <c r="D20" s="19">
        <f t="shared" si="0"/>
        <v>6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5.5</v>
      </c>
      <c r="N20" s="19">
        <f>M20</f>
        <v>5.5</v>
      </c>
      <c r="O20" s="21"/>
    </row>
    <row r="21" spans="1:15" s="13" customFormat="1" ht="13.5">
      <c r="A21" s="24">
        <v>18</v>
      </c>
      <c r="B21" s="24"/>
      <c r="C21" s="23">
        <v>6</v>
      </c>
      <c r="D21" s="25">
        <f t="shared" si="0"/>
        <v>6</v>
      </c>
      <c r="E21" s="20"/>
      <c r="F21" s="24">
        <v>18</v>
      </c>
      <c r="G21" s="24"/>
      <c r="H21" s="23">
        <v>6.5</v>
      </c>
      <c r="I21" s="25">
        <f>H21</f>
        <v>6.5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6.5</v>
      </c>
      <c r="D22" s="19">
        <f t="shared" si="0"/>
        <v>6.5</v>
      </c>
      <c r="E22" s="20"/>
      <c r="F22" s="22">
        <v>19</v>
      </c>
      <c r="G22" s="22"/>
      <c r="H22" s="23">
        <v>6.5</v>
      </c>
      <c r="I22" s="19">
        <f>H22</f>
        <v>6.5</v>
      </c>
      <c r="J22" s="21"/>
      <c r="K22" s="22">
        <v>19</v>
      </c>
      <c r="L22" s="22"/>
      <c r="M22" s="23">
        <v>6</v>
      </c>
      <c r="N22" s="19">
        <f>M22</f>
        <v>6</v>
      </c>
      <c r="O22" s="21"/>
    </row>
    <row r="23" spans="1:15" ht="13.5">
      <c r="A23" s="24">
        <v>20</v>
      </c>
      <c r="B23" s="22"/>
      <c r="C23" s="23">
        <v>6.5</v>
      </c>
      <c r="D23" s="19">
        <f t="shared" si="0"/>
        <v>6.5</v>
      </c>
      <c r="E23" s="20"/>
      <c r="F23" s="24">
        <v>20</v>
      </c>
      <c r="G23" s="22"/>
      <c r="H23" s="23">
        <v>6.5</v>
      </c>
      <c r="I23" s="19">
        <f>H23</f>
        <v>6.5</v>
      </c>
      <c r="J23" s="21"/>
      <c r="K23" s="24">
        <v>20</v>
      </c>
      <c r="L23" s="22"/>
      <c r="M23" s="23">
        <v>6</v>
      </c>
      <c r="N23" s="19">
        <f>M23</f>
        <v>6</v>
      </c>
      <c r="O23" s="21"/>
    </row>
    <row r="24" spans="1:15" ht="13.5">
      <c r="A24" s="71">
        <v>21</v>
      </c>
      <c r="B24" s="71">
        <v>2</v>
      </c>
      <c r="C24" s="72">
        <v>5</v>
      </c>
      <c r="D24" s="73">
        <f>C24*B24</f>
        <v>10</v>
      </c>
      <c r="E24" s="20"/>
      <c r="F24" s="71">
        <v>21</v>
      </c>
      <c r="G24" s="71">
        <v>2</v>
      </c>
      <c r="H24" s="72">
        <v>6</v>
      </c>
      <c r="I24" s="73">
        <f>H24*G24</f>
        <v>12</v>
      </c>
      <c r="J24" s="21"/>
      <c r="K24" s="71">
        <v>21</v>
      </c>
      <c r="L24" s="71">
        <v>2</v>
      </c>
      <c r="M24" s="72">
        <v>6</v>
      </c>
      <c r="N24" s="73">
        <f>M24*L24</f>
        <v>12</v>
      </c>
      <c r="O24" s="21"/>
    </row>
    <row r="25" spans="1:15" ht="13.5">
      <c r="A25" s="24">
        <v>22</v>
      </c>
      <c r="B25" s="22"/>
      <c r="C25" s="23">
        <v>6</v>
      </c>
      <c r="D25" s="19">
        <f t="shared" si="0"/>
        <v>6</v>
      </c>
      <c r="E25" s="20"/>
      <c r="F25" s="24">
        <v>22</v>
      </c>
      <c r="G25" s="22"/>
      <c r="H25" s="23">
        <v>6</v>
      </c>
      <c r="I25" s="19">
        <f>H25</f>
        <v>6</v>
      </c>
      <c r="J25" s="21"/>
      <c r="K25" s="24">
        <v>22</v>
      </c>
      <c r="L25" s="22"/>
      <c r="M25" s="23">
        <v>5.5</v>
      </c>
      <c r="N25" s="19">
        <f>M25</f>
        <v>5.5</v>
      </c>
      <c r="O25" s="21"/>
    </row>
    <row r="26" spans="1:15" s="30" customFormat="1" ht="12">
      <c r="A26" s="131"/>
      <c r="B26" s="131"/>
      <c r="C26" s="131"/>
      <c r="D26" s="27">
        <f>SUM(D4:D25)</f>
        <v>146</v>
      </c>
      <c r="E26" s="28"/>
      <c r="F26" s="131"/>
      <c r="G26" s="131"/>
      <c r="H26" s="131"/>
      <c r="I26" s="27">
        <f>SUM(I4:I25)</f>
        <v>145</v>
      </c>
      <c r="J26" s="29"/>
      <c r="K26" s="131"/>
      <c r="L26" s="131"/>
      <c r="M26" s="131"/>
      <c r="N26" s="27">
        <f>SUM(N4:N25)</f>
        <v>135.5</v>
      </c>
      <c r="O26" s="29"/>
    </row>
    <row r="27" spans="1:15" ht="15">
      <c r="A27" s="31">
        <v>1</v>
      </c>
      <c r="B27" s="31">
        <v>1</v>
      </c>
      <c r="C27" s="23">
        <v>6</v>
      </c>
      <c r="D27" s="19">
        <f>C27</f>
        <v>6</v>
      </c>
      <c r="E27" s="20"/>
      <c r="F27" s="31">
        <v>1</v>
      </c>
      <c r="G27" s="31">
        <v>1</v>
      </c>
      <c r="H27" s="23">
        <v>6</v>
      </c>
      <c r="I27" s="19">
        <f>H27</f>
        <v>6</v>
      </c>
      <c r="J27" s="21"/>
      <c r="K27" s="31">
        <v>1</v>
      </c>
      <c r="L27" s="31">
        <v>1</v>
      </c>
      <c r="M27" s="23">
        <v>6</v>
      </c>
      <c r="N27" s="19">
        <f>M27</f>
        <v>6</v>
      </c>
      <c r="O27" s="21"/>
    </row>
    <row r="28" spans="1:15" ht="15">
      <c r="A28" s="31">
        <v>2</v>
      </c>
      <c r="B28" s="31">
        <v>1</v>
      </c>
      <c r="C28" s="23">
        <v>6</v>
      </c>
      <c r="D28" s="19">
        <f>C28</f>
        <v>6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6</v>
      </c>
      <c r="N28" s="19">
        <f>M28</f>
        <v>6</v>
      </c>
      <c r="O28" s="21"/>
    </row>
    <row r="29" spans="1:15" ht="15">
      <c r="A29" s="31">
        <v>3</v>
      </c>
      <c r="B29" s="31">
        <v>2</v>
      </c>
      <c r="C29" s="23">
        <v>6</v>
      </c>
      <c r="D29" s="19">
        <f>C29*2</f>
        <v>12</v>
      </c>
      <c r="E29" s="20"/>
      <c r="F29" s="31">
        <v>3</v>
      </c>
      <c r="G29" s="31">
        <v>2</v>
      </c>
      <c r="H29" s="23">
        <v>5.5</v>
      </c>
      <c r="I29" s="19">
        <f>H29*2</f>
        <v>11</v>
      </c>
      <c r="J29" s="21"/>
      <c r="K29" s="31">
        <v>3</v>
      </c>
      <c r="L29" s="31">
        <v>2</v>
      </c>
      <c r="M29" s="23">
        <v>5</v>
      </c>
      <c r="N29" s="19">
        <f>M29*2</f>
        <v>10</v>
      </c>
      <c r="O29" s="21"/>
    </row>
    <row r="30" spans="1:15" ht="15">
      <c r="A30" s="31">
        <v>4</v>
      </c>
      <c r="B30" s="31">
        <v>2</v>
      </c>
      <c r="C30" s="23">
        <v>6.5</v>
      </c>
      <c r="D30" s="19">
        <f>C30*2</f>
        <v>13</v>
      </c>
      <c r="E30" s="20"/>
      <c r="F30" s="31">
        <v>4</v>
      </c>
      <c r="G30" s="31">
        <v>2</v>
      </c>
      <c r="H30" s="23">
        <v>6</v>
      </c>
      <c r="I30" s="19">
        <f>H30*2</f>
        <v>12</v>
      </c>
      <c r="J30" s="21"/>
      <c r="K30" s="31">
        <v>4</v>
      </c>
      <c r="L30" s="31">
        <v>2</v>
      </c>
      <c r="M30" s="23">
        <v>6</v>
      </c>
      <c r="N30" s="19">
        <f>M30*2</f>
        <v>12</v>
      </c>
      <c r="O30" s="21"/>
    </row>
    <row r="31" spans="1:15" s="30" customFormat="1" ht="15" customHeight="1">
      <c r="A31" s="131"/>
      <c r="B31" s="131"/>
      <c r="C31" s="131"/>
      <c r="D31" s="27">
        <f>SUM(D27:D30)</f>
        <v>37</v>
      </c>
      <c r="E31" s="28"/>
      <c r="F31" s="130"/>
      <c r="G31" s="130"/>
      <c r="H31" s="130"/>
      <c r="I31" s="27">
        <f>SUM(I27:I30)</f>
        <v>35</v>
      </c>
      <c r="J31" s="29"/>
      <c r="K31" s="131"/>
      <c r="L31" s="131"/>
      <c r="M31" s="131"/>
      <c r="N31" s="27">
        <f>SUM(N27:N30)</f>
        <v>34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183</v>
      </c>
      <c r="D33" s="48">
        <f>C33*100/310</f>
        <v>59.03225806451613</v>
      </c>
      <c r="E33" s="33"/>
      <c r="F33" s="127"/>
      <c r="G33" s="127"/>
      <c r="H33" s="32">
        <f>SUM(I26+I31)-$D35-$D36</f>
        <v>180</v>
      </c>
      <c r="I33" s="48">
        <f>H33*100/310</f>
        <v>58.064516129032256</v>
      </c>
      <c r="J33" s="34"/>
      <c r="K33" s="35"/>
      <c r="L33" s="36"/>
      <c r="M33" s="32">
        <f>SUM(N26+N31)-$D35-$D36</f>
        <v>169.5</v>
      </c>
      <c r="N33" s="48">
        <f>M33*100/310</f>
        <v>54.67741935483871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532.5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57.25806451612903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'!F12</f>
        <v>Шаляпін, 2007, жер, темногнідий, УВП, Лідо - Шанті, 756925, Соколова А.Ю.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'!C12</f>
        <v>Габер Ірина 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'!G12</f>
        <v>м.Київ КСК"Grand Horsе"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 selectLockedCells="1" selectUnlockedCells="1"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K42:M42"/>
    <mergeCell ref="A43:O43"/>
    <mergeCell ref="A33:B33"/>
    <mergeCell ref="F33:G33"/>
    <mergeCell ref="A37:C37"/>
    <mergeCell ref="A38:C38"/>
    <mergeCell ref="D39:O39"/>
    <mergeCell ref="D40:O40"/>
    <mergeCell ref="D41:O41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AK43"/>
  <sheetViews>
    <sheetView zoomScalePageLayoutView="0" workbookViewId="0" topLeftCell="A22">
      <selection activeCell="G38" sqref="G38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7</v>
      </c>
      <c r="D4" s="19">
        <f aca="true" t="shared" si="0" ref="D4:D25">C4</f>
        <v>7</v>
      </c>
      <c r="E4" s="20"/>
      <c r="F4" s="22">
        <v>1</v>
      </c>
      <c r="G4" s="22"/>
      <c r="H4" s="23">
        <v>5</v>
      </c>
      <c r="I4" s="19">
        <f>H4</f>
        <v>5</v>
      </c>
      <c r="J4" s="21"/>
      <c r="K4" s="22">
        <v>1</v>
      </c>
      <c r="L4" s="22"/>
      <c r="M4" s="23">
        <v>6</v>
      </c>
      <c r="N4" s="19">
        <f>M4</f>
        <v>6</v>
      </c>
      <c r="O4" s="21"/>
    </row>
    <row r="5" spans="1:15" ht="13.5">
      <c r="A5" s="22">
        <v>2</v>
      </c>
      <c r="B5" s="22"/>
      <c r="C5" s="23">
        <v>6</v>
      </c>
      <c r="D5" s="19">
        <f t="shared" si="0"/>
        <v>6</v>
      </c>
      <c r="E5" s="20"/>
      <c r="F5" s="22">
        <v>2</v>
      </c>
      <c r="G5" s="22"/>
      <c r="H5" s="23">
        <v>7</v>
      </c>
      <c r="I5" s="19">
        <f>H5</f>
        <v>7</v>
      </c>
      <c r="J5" s="21"/>
      <c r="K5" s="22">
        <v>2</v>
      </c>
      <c r="L5" s="22"/>
      <c r="M5" s="23">
        <v>6</v>
      </c>
      <c r="N5" s="19">
        <f>M5</f>
        <v>6</v>
      </c>
      <c r="O5" s="21"/>
    </row>
    <row r="6" spans="1:15" ht="13.5">
      <c r="A6" s="24">
        <v>3</v>
      </c>
      <c r="B6" s="24"/>
      <c r="C6" s="23">
        <v>6.5</v>
      </c>
      <c r="D6" s="25">
        <f t="shared" si="0"/>
        <v>6.5</v>
      </c>
      <c r="E6" s="20"/>
      <c r="F6" s="24">
        <v>3</v>
      </c>
      <c r="G6" s="24"/>
      <c r="H6" s="23">
        <v>6.5</v>
      </c>
      <c r="I6" s="25">
        <f>H6</f>
        <v>6.5</v>
      </c>
      <c r="J6" s="21"/>
      <c r="K6" s="24">
        <v>3</v>
      </c>
      <c r="L6" s="24"/>
      <c r="M6" s="23">
        <v>6.5</v>
      </c>
      <c r="N6" s="25">
        <f>M6</f>
        <v>6.5</v>
      </c>
      <c r="O6" s="21"/>
    </row>
    <row r="7" spans="1:15" s="13" customFormat="1" ht="13.5">
      <c r="A7" s="24">
        <v>4</v>
      </c>
      <c r="B7" s="24"/>
      <c r="C7" s="23">
        <v>6</v>
      </c>
      <c r="D7" s="25">
        <f t="shared" si="0"/>
        <v>6</v>
      </c>
      <c r="E7" s="20"/>
      <c r="F7" s="24">
        <v>4</v>
      </c>
      <c r="G7" s="24"/>
      <c r="H7" s="23">
        <v>6</v>
      </c>
      <c r="I7" s="25">
        <f>H7</f>
        <v>6</v>
      </c>
      <c r="J7" s="21"/>
      <c r="K7" s="24">
        <v>4</v>
      </c>
      <c r="L7" s="24"/>
      <c r="M7" s="23">
        <v>6</v>
      </c>
      <c r="N7" s="25">
        <f>M7</f>
        <v>6</v>
      </c>
      <c r="O7" s="21"/>
    </row>
    <row r="8" spans="1:15" s="13" customFormat="1" ht="13.5">
      <c r="A8" s="24">
        <v>5</v>
      </c>
      <c r="B8" s="24"/>
      <c r="C8" s="23">
        <v>6</v>
      </c>
      <c r="D8" s="25">
        <f t="shared" si="0"/>
        <v>6</v>
      </c>
      <c r="E8" s="20"/>
      <c r="F8" s="24">
        <v>5</v>
      </c>
      <c r="G8" s="24"/>
      <c r="H8" s="23">
        <v>6</v>
      </c>
      <c r="I8" s="25">
        <f>H8</f>
        <v>6</v>
      </c>
      <c r="J8" s="21"/>
      <c r="K8" s="24">
        <v>5</v>
      </c>
      <c r="L8" s="24"/>
      <c r="M8" s="23">
        <v>5.5</v>
      </c>
      <c r="N8" s="25">
        <f>M8</f>
        <v>5.5</v>
      </c>
      <c r="O8" s="21"/>
    </row>
    <row r="9" spans="1:15" ht="13.5">
      <c r="A9" s="71">
        <v>6</v>
      </c>
      <c r="B9" s="71">
        <v>2</v>
      </c>
      <c r="C9" s="72">
        <v>5.5</v>
      </c>
      <c r="D9" s="73">
        <f>C9*B9</f>
        <v>11</v>
      </c>
      <c r="E9" s="20"/>
      <c r="F9" s="71">
        <v>6</v>
      </c>
      <c r="G9" s="71">
        <v>2</v>
      </c>
      <c r="H9" s="72">
        <v>6</v>
      </c>
      <c r="I9" s="73">
        <f>H9*G9</f>
        <v>12</v>
      </c>
      <c r="J9" s="21"/>
      <c r="K9" s="71">
        <v>6</v>
      </c>
      <c r="L9" s="71">
        <v>2</v>
      </c>
      <c r="M9" s="72">
        <v>6.5</v>
      </c>
      <c r="N9" s="73">
        <f>M9*L9</f>
        <v>13</v>
      </c>
      <c r="O9" s="21"/>
    </row>
    <row r="10" spans="1:15" ht="13.5">
      <c r="A10" s="22">
        <v>7</v>
      </c>
      <c r="B10" s="22"/>
      <c r="C10" s="23">
        <v>5</v>
      </c>
      <c r="D10" s="19">
        <f t="shared" si="0"/>
        <v>5</v>
      </c>
      <c r="E10" s="20"/>
      <c r="F10" s="22">
        <v>7</v>
      </c>
      <c r="G10" s="22"/>
      <c r="H10" s="23">
        <v>5.5</v>
      </c>
      <c r="I10" s="19">
        <f aca="true" t="shared" si="1" ref="I10:I17">H10</f>
        <v>5.5</v>
      </c>
      <c r="J10" s="21"/>
      <c r="K10" s="22">
        <v>7</v>
      </c>
      <c r="L10" s="22"/>
      <c r="M10" s="23">
        <v>6</v>
      </c>
      <c r="N10" s="19">
        <f aca="true" t="shared" si="2" ref="N10:N17">M10</f>
        <v>6</v>
      </c>
      <c r="O10" s="21"/>
    </row>
    <row r="11" spans="1:15" s="13" customFormat="1" ht="13.5">
      <c r="A11" s="24">
        <v>8</v>
      </c>
      <c r="B11" s="26"/>
      <c r="C11" s="23">
        <v>6</v>
      </c>
      <c r="D11" s="25">
        <f t="shared" si="0"/>
        <v>6</v>
      </c>
      <c r="E11" s="20"/>
      <c r="F11" s="24">
        <v>8</v>
      </c>
      <c r="G11" s="26"/>
      <c r="H11" s="23">
        <v>5.5</v>
      </c>
      <c r="I11" s="25">
        <f t="shared" si="1"/>
        <v>5.5</v>
      </c>
      <c r="J11" s="21"/>
      <c r="K11" s="24">
        <v>8</v>
      </c>
      <c r="L11" s="26"/>
      <c r="M11" s="23">
        <v>6</v>
      </c>
      <c r="N11" s="25">
        <f t="shared" si="2"/>
        <v>6</v>
      </c>
      <c r="O11" s="21"/>
    </row>
    <row r="12" spans="1:15" ht="13.5">
      <c r="A12" s="22">
        <v>9</v>
      </c>
      <c r="B12" s="22"/>
      <c r="C12" s="23">
        <v>6</v>
      </c>
      <c r="D12" s="19">
        <f t="shared" si="0"/>
        <v>6</v>
      </c>
      <c r="E12" s="20"/>
      <c r="F12" s="22">
        <v>9</v>
      </c>
      <c r="G12" s="22"/>
      <c r="H12" s="23">
        <v>6</v>
      </c>
      <c r="I12" s="19">
        <f t="shared" si="1"/>
        <v>6</v>
      </c>
      <c r="J12" s="21"/>
      <c r="K12" s="22">
        <v>9</v>
      </c>
      <c r="L12" s="22"/>
      <c r="M12" s="23">
        <v>6</v>
      </c>
      <c r="N12" s="19">
        <f t="shared" si="2"/>
        <v>6</v>
      </c>
      <c r="O12" s="21"/>
    </row>
    <row r="13" spans="1:15" s="13" customFormat="1" ht="13.5">
      <c r="A13" s="24">
        <v>10</v>
      </c>
      <c r="B13" s="24"/>
      <c r="C13" s="23">
        <v>6.5</v>
      </c>
      <c r="D13" s="25">
        <f t="shared" si="0"/>
        <v>6.5</v>
      </c>
      <c r="E13" s="20"/>
      <c r="F13" s="24">
        <v>10</v>
      </c>
      <c r="G13" s="24"/>
      <c r="H13" s="23">
        <v>6.5</v>
      </c>
      <c r="I13" s="25">
        <f t="shared" si="1"/>
        <v>6.5</v>
      </c>
      <c r="J13" s="21"/>
      <c r="K13" s="24">
        <v>10</v>
      </c>
      <c r="L13" s="24"/>
      <c r="M13" s="23">
        <v>6.5</v>
      </c>
      <c r="N13" s="25">
        <f t="shared" si="2"/>
        <v>6.5</v>
      </c>
      <c r="O13" s="21"/>
    </row>
    <row r="14" spans="1:15" ht="13.5">
      <c r="A14" s="24">
        <v>11</v>
      </c>
      <c r="B14" s="24"/>
      <c r="C14" s="23">
        <v>7</v>
      </c>
      <c r="D14" s="25">
        <f t="shared" si="0"/>
        <v>7</v>
      </c>
      <c r="E14" s="20"/>
      <c r="F14" s="24">
        <v>11</v>
      </c>
      <c r="G14" s="24"/>
      <c r="H14" s="23">
        <v>6.5</v>
      </c>
      <c r="I14" s="25">
        <f t="shared" si="1"/>
        <v>6.5</v>
      </c>
      <c r="J14" s="21"/>
      <c r="K14" s="24">
        <v>11</v>
      </c>
      <c r="L14" s="24"/>
      <c r="M14" s="23">
        <v>6</v>
      </c>
      <c r="N14" s="25">
        <f t="shared" si="2"/>
        <v>6</v>
      </c>
      <c r="O14" s="21"/>
    </row>
    <row r="15" spans="1:15" ht="13.5">
      <c r="A15" s="24">
        <v>12</v>
      </c>
      <c r="B15" s="24"/>
      <c r="C15" s="23">
        <v>6</v>
      </c>
      <c r="D15" s="25">
        <f t="shared" si="0"/>
        <v>6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6</v>
      </c>
      <c r="N15" s="25">
        <f t="shared" si="2"/>
        <v>6</v>
      </c>
      <c r="O15" s="21"/>
    </row>
    <row r="16" spans="1:15" s="13" customFormat="1" ht="13.5">
      <c r="A16" s="24">
        <v>13</v>
      </c>
      <c r="B16" s="24"/>
      <c r="C16" s="23">
        <v>6.5</v>
      </c>
      <c r="D16" s="25">
        <f t="shared" si="0"/>
        <v>6.5</v>
      </c>
      <c r="E16" s="20"/>
      <c r="F16" s="24">
        <v>13</v>
      </c>
      <c r="G16" s="24"/>
      <c r="H16" s="23">
        <v>6.5</v>
      </c>
      <c r="I16" s="25">
        <f t="shared" si="1"/>
        <v>6.5</v>
      </c>
      <c r="J16" s="21"/>
      <c r="K16" s="24">
        <v>13</v>
      </c>
      <c r="L16" s="24"/>
      <c r="M16" s="23">
        <v>6.5</v>
      </c>
      <c r="N16" s="25">
        <f t="shared" si="2"/>
        <v>6.5</v>
      </c>
      <c r="O16" s="21"/>
    </row>
    <row r="17" spans="1:15" s="13" customFormat="1" ht="13.5">
      <c r="A17" s="24">
        <v>14</v>
      </c>
      <c r="B17" s="24"/>
      <c r="C17" s="23">
        <v>6.5</v>
      </c>
      <c r="D17" s="25">
        <f t="shared" si="0"/>
        <v>6.5</v>
      </c>
      <c r="E17" s="20"/>
      <c r="F17" s="24">
        <v>14</v>
      </c>
      <c r="G17" s="24"/>
      <c r="H17" s="23">
        <v>6</v>
      </c>
      <c r="I17" s="25">
        <f t="shared" si="1"/>
        <v>6</v>
      </c>
      <c r="J17" s="21"/>
      <c r="K17" s="24">
        <v>14</v>
      </c>
      <c r="L17" s="24"/>
      <c r="M17" s="23">
        <v>6.5</v>
      </c>
      <c r="N17" s="25">
        <f t="shared" si="2"/>
        <v>6.5</v>
      </c>
      <c r="O17" s="21"/>
    </row>
    <row r="18" spans="1:15" ht="13.5">
      <c r="A18" s="71">
        <v>15</v>
      </c>
      <c r="B18" s="71">
        <v>2</v>
      </c>
      <c r="C18" s="72">
        <v>6.5</v>
      </c>
      <c r="D18" s="73">
        <f>C18*B18</f>
        <v>13</v>
      </c>
      <c r="E18" s="20"/>
      <c r="F18" s="71">
        <v>15</v>
      </c>
      <c r="G18" s="71">
        <v>2</v>
      </c>
      <c r="H18" s="72">
        <v>6</v>
      </c>
      <c r="I18" s="73">
        <f>H18*G18</f>
        <v>12</v>
      </c>
      <c r="J18" s="21"/>
      <c r="K18" s="71">
        <v>15</v>
      </c>
      <c r="L18" s="71">
        <v>2</v>
      </c>
      <c r="M18" s="72">
        <v>5.5</v>
      </c>
      <c r="N18" s="73">
        <f>M18*L18</f>
        <v>11</v>
      </c>
      <c r="O18" s="21"/>
    </row>
    <row r="19" spans="1:15" ht="13.5">
      <c r="A19" s="22">
        <v>16</v>
      </c>
      <c r="B19" s="22"/>
      <c r="C19" s="23">
        <v>7</v>
      </c>
      <c r="D19" s="19">
        <f t="shared" si="0"/>
        <v>7</v>
      </c>
      <c r="E19" s="20"/>
      <c r="F19" s="22">
        <v>16</v>
      </c>
      <c r="G19" s="22"/>
      <c r="H19" s="23">
        <v>6.5</v>
      </c>
      <c r="I19" s="19">
        <f>H19</f>
        <v>6.5</v>
      </c>
      <c r="J19" s="21"/>
      <c r="K19" s="22">
        <v>16</v>
      </c>
      <c r="L19" s="22"/>
      <c r="M19" s="23">
        <v>6.5</v>
      </c>
      <c r="N19" s="19">
        <f>M19</f>
        <v>6.5</v>
      </c>
      <c r="O19" s="21"/>
    </row>
    <row r="20" spans="1:15" ht="13.5">
      <c r="A20" s="22">
        <v>17</v>
      </c>
      <c r="B20" s="22"/>
      <c r="C20" s="23">
        <v>6.5</v>
      </c>
      <c r="D20" s="19">
        <f t="shared" si="0"/>
        <v>6.5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6.5</v>
      </c>
      <c r="N20" s="19">
        <f>M20</f>
        <v>6.5</v>
      </c>
      <c r="O20" s="21"/>
    </row>
    <row r="21" spans="1:15" s="13" customFormat="1" ht="13.5">
      <c r="A21" s="24">
        <v>18</v>
      </c>
      <c r="B21" s="24"/>
      <c r="C21" s="23">
        <v>7</v>
      </c>
      <c r="D21" s="25">
        <f t="shared" si="0"/>
        <v>7</v>
      </c>
      <c r="E21" s="20"/>
      <c r="F21" s="24">
        <v>18</v>
      </c>
      <c r="G21" s="24"/>
      <c r="H21" s="23">
        <v>6.5</v>
      </c>
      <c r="I21" s="25">
        <f>H21</f>
        <v>6.5</v>
      </c>
      <c r="J21" s="21"/>
      <c r="K21" s="24">
        <v>18</v>
      </c>
      <c r="L21" s="24"/>
      <c r="M21" s="23">
        <v>6.5</v>
      </c>
      <c r="N21" s="25">
        <f>M21</f>
        <v>6.5</v>
      </c>
      <c r="O21" s="21"/>
    </row>
    <row r="22" spans="1:15" ht="13.5">
      <c r="A22" s="22">
        <v>19</v>
      </c>
      <c r="B22" s="22"/>
      <c r="C22" s="23">
        <v>6.5</v>
      </c>
      <c r="D22" s="19">
        <f t="shared" si="0"/>
        <v>6.5</v>
      </c>
      <c r="E22" s="20"/>
      <c r="F22" s="22">
        <v>19</v>
      </c>
      <c r="G22" s="22"/>
      <c r="H22" s="23">
        <v>6.5</v>
      </c>
      <c r="I22" s="19">
        <f>H22</f>
        <v>6.5</v>
      </c>
      <c r="J22" s="21"/>
      <c r="K22" s="22">
        <v>19</v>
      </c>
      <c r="L22" s="22"/>
      <c r="M22" s="23">
        <v>6.5</v>
      </c>
      <c r="N22" s="19">
        <f>M22</f>
        <v>6.5</v>
      </c>
      <c r="O22" s="21"/>
    </row>
    <row r="23" spans="1:15" ht="13.5">
      <c r="A23" s="24">
        <v>20</v>
      </c>
      <c r="B23" s="22"/>
      <c r="C23" s="23">
        <v>6</v>
      </c>
      <c r="D23" s="19">
        <f t="shared" si="0"/>
        <v>6</v>
      </c>
      <c r="E23" s="20"/>
      <c r="F23" s="24">
        <v>20</v>
      </c>
      <c r="G23" s="22"/>
      <c r="H23" s="23">
        <v>7</v>
      </c>
      <c r="I23" s="19">
        <f>H23</f>
        <v>7</v>
      </c>
      <c r="J23" s="21"/>
      <c r="K23" s="24">
        <v>20</v>
      </c>
      <c r="L23" s="22"/>
      <c r="M23" s="23">
        <v>6.5</v>
      </c>
      <c r="N23" s="19">
        <f>M23</f>
        <v>6.5</v>
      </c>
      <c r="O23" s="21"/>
    </row>
    <row r="24" spans="1:15" ht="13.5">
      <c r="A24" s="71">
        <v>21</v>
      </c>
      <c r="B24" s="71">
        <v>2</v>
      </c>
      <c r="C24" s="72">
        <v>5.5</v>
      </c>
      <c r="D24" s="73">
        <f>C24*B24</f>
        <v>11</v>
      </c>
      <c r="E24" s="20"/>
      <c r="F24" s="71">
        <v>21</v>
      </c>
      <c r="G24" s="71">
        <v>2</v>
      </c>
      <c r="H24" s="72">
        <v>6.5</v>
      </c>
      <c r="I24" s="73">
        <f>H24*G24</f>
        <v>13</v>
      </c>
      <c r="J24" s="21"/>
      <c r="K24" s="71">
        <v>21</v>
      </c>
      <c r="L24" s="71">
        <v>2</v>
      </c>
      <c r="M24" s="72">
        <v>6</v>
      </c>
      <c r="N24" s="73">
        <f>M24*L24</f>
        <v>12</v>
      </c>
      <c r="O24" s="21"/>
    </row>
    <row r="25" spans="1:15" ht="13.5">
      <c r="A25" s="24">
        <v>22</v>
      </c>
      <c r="B25" s="22"/>
      <c r="C25" s="23">
        <v>6</v>
      </c>
      <c r="D25" s="19">
        <f t="shared" si="0"/>
        <v>6</v>
      </c>
      <c r="E25" s="20"/>
      <c r="F25" s="24">
        <v>22</v>
      </c>
      <c r="G25" s="22"/>
      <c r="H25" s="23">
        <v>6.5</v>
      </c>
      <c r="I25" s="19">
        <f>H25</f>
        <v>6.5</v>
      </c>
      <c r="J25" s="21"/>
      <c r="K25" s="24">
        <v>22</v>
      </c>
      <c r="L25" s="22"/>
      <c r="M25" s="23">
        <v>6.5</v>
      </c>
      <c r="N25" s="19">
        <f>M25</f>
        <v>6.5</v>
      </c>
      <c r="O25" s="21"/>
    </row>
    <row r="26" spans="1:15" s="30" customFormat="1" ht="12">
      <c r="A26" s="131"/>
      <c r="B26" s="131"/>
      <c r="C26" s="131"/>
      <c r="D26" s="27">
        <f>SUM(D4:D25)</f>
        <v>155</v>
      </c>
      <c r="E26" s="28"/>
      <c r="F26" s="131"/>
      <c r="G26" s="131"/>
      <c r="H26" s="131"/>
      <c r="I26" s="27">
        <f>SUM(I4:I25)</f>
        <v>155</v>
      </c>
      <c r="J26" s="29"/>
      <c r="K26" s="131"/>
      <c r="L26" s="131"/>
      <c r="M26" s="131"/>
      <c r="N26" s="27">
        <f>SUM(N4:N25)</f>
        <v>154.5</v>
      </c>
      <c r="O26" s="29"/>
    </row>
    <row r="27" spans="1:15" ht="15">
      <c r="A27" s="31">
        <v>1</v>
      </c>
      <c r="B27" s="31">
        <v>1</v>
      </c>
      <c r="C27" s="23">
        <v>6</v>
      </c>
      <c r="D27" s="19">
        <f>C27</f>
        <v>6</v>
      </c>
      <c r="E27" s="20"/>
      <c r="F27" s="31">
        <v>1</v>
      </c>
      <c r="G27" s="31">
        <v>1</v>
      </c>
      <c r="H27" s="23">
        <v>6.5</v>
      </c>
      <c r="I27" s="19">
        <f>H27</f>
        <v>6.5</v>
      </c>
      <c r="J27" s="21"/>
      <c r="K27" s="31">
        <v>1</v>
      </c>
      <c r="L27" s="31">
        <v>1</v>
      </c>
      <c r="M27" s="23">
        <v>6.5</v>
      </c>
      <c r="N27" s="19">
        <f>M27</f>
        <v>6.5</v>
      </c>
      <c r="O27" s="21"/>
    </row>
    <row r="28" spans="1:15" ht="15">
      <c r="A28" s="31">
        <v>2</v>
      </c>
      <c r="B28" s="31">
        <v>1</v>
      </c>
      <c r="C28" s="23">
        <v>6.5</v>
      </c>
      <c r="D28" s="19">
        <f>C28</f>
        <v>6.5</v>
      </c>
      <c r="E28" s="20"/>
      <c r="F28" s="31">
        <v>2</v>
      </c>
      <c r="G28" s="31">
        <v>1</v>
      </c>
      <c r="H28" s="23">
        <v>6.5</v>
      </c>
      <c r="I28" s="19">
        <f>H28</f>
        <v>6.5</v>
      </c>
      <c r="J28" s="21"/>
      <c r="K28" s="31">
        <v>2</v>
      </c>
      <c r="L28" s="31">
        <v>1</v>
      </c>
      <c r="M28" s="23">
        <v>6</v>
      </c>
      <c r="N28" s="19">
        <f>M28</f>
        <v>6</v>
      </c>
      <c r="O28" s="21"/>
    </row>
    <row r="29" spans="1:15" ht="15">
      <c r="A29" s="31">
        <v>3</v>
      </c>
      <c r="B29" s="31">
        <v>2</v>
      </c>
      <c r="C29" s="23">
        <v>6</v>
      </c>
      <c r="D29" s="19">
        <f>C29*2</f>
        <v>12</v>
      </c>
      <c r="E29" s="20"/>
      <c r="F29" s="31">
        <v>3</v>
      </c>
      <c r="G29" s="31">
        <v>2</v>
      </c>
      <c r="H29" s="23">
        <v>6</v>
      </c>
      <c r="I29" s="19">
        <f>H29*2</f>
        <v>12</v>
      </c>
      <c r="J29" s="21"/>
      <c r="K29" s="31">
        <v>3</v>
      </c>
      <c r="L29" s="31">
        <v>2</v>
      </c>
      <c r="M29" s="23">
        <v>6</v>
      </c>
      <c r="N29" s="19">
        <f>M29*2</f>
        <v>12</v>
      </c>
      <c r="O29" s="21"/>
    </row>
    <row r="30" spans="1:15" ht="15">
      <c r="A30" s="31">
        <v>4</v>
      </c>
      <c r="B30" s="31">
        <v>2</v>
      </c>
      <c r="C30" s="23">
        <v>6.5</v>
      </c>
      <c r="D30" s="19">
        <f>C30*2</f>
        <v>13</v>
      </c>
      <c r="E30" s="20"/>
      <c r="F30" s="31">
        <v>4</v>
      </c>
      <c r="G30" s="31">
        <v>2</v>
      </c>
      <c r="H30" s="23">
        <v>6.5</v>
      </c>
      <c r="I30" s="19">
        <f>H30*2</f>
        <v>13</v>
      </c>
      <c r="J30" s="21"/>
      <c r="K30" s="31">
        <v>4</v>
      </c>
      <c r="L30" s="31">
        <v>2</v>
      </c>
      <c r="M30" s="23">
        <v>6.5</v>
      </c>
      <c r="N30" s="19">
        <f>M30*2</f>
        <v>13</v>
      </c>
      <c r="O30" s="21"/>
    </row>
    <row r="31" spans="1:15" s="30" customFormat="1" ht="15" customHeight="1">
      <c r="A31" s="131"/>
      <c r="B31" s="131"/>
      <c r="C31" s="131"/>
      <c r="D31" s="27">
        <f>SUM(D27:D30)</f>
        <v>37.5</v>
      </c>
      <c r="E31" s="28"/>
      <c r="F31" s="130"/>
      <c r="G31" s="130"/>
      <c r="H31" s="130"/>
      <c r="I31" s="27">
        <f>SUM(I27:I30)</f>
        <v>38</v>
      </c>
      <c r="J31" s="29"/>
      <c r="K31" s="131"/>
      <c r="L31" s="131"/>
      <c r="M31" s="131"/>
      <c r="N31" s="27">
        <f>SUM(N27:N30)</f>
        <v>37.5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188.5</v>
      </c>
      <c r="D33" s="48">
        <f>C33*100/310</f>
        <v>60.806451612903224</v>
      </c>
      <c r="E33" s="33"/>
      <c r="F33" s="127"/>
      <c r="G33" s="127"/>
      <c r="H33" s="32">
        <f>SUM(I26+I31)-$D35-$D36</f>
        <v>189</v>
      </c>
      <c r="I33" s="48">
        <f>H33*100/310</f>
        <v>60.96774193548387</v>
      </c>
      <c r="J33" s="34"/>
      <c r="K33" s="35"/>
      <c r="L33" s="36"/>
      <c r="M33" s="32">
        <f>SUM(N26+N31)-$D35-$D36</f>
        <v>188</v>
      </c>
      <c r="N33" s="48">
        <f>M33*100/310</f>
        <v>60.645161290322584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4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565.5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60.80645161290323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'!F13</f>
        <v>Хартман PKZ, 2007, жер., гн., BWP, Contact-Genya, 702457, ПКЗ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'!C13</f>
        <v>Черних Сергій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'!G13</f>
        <v>Петриківський кінний завд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 selectLockedCells="1" selectUnlockedCells="1"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K42:M42"/>
    <mergeCell ref="A43:O43"/>
    <mergeCell ref="A33:B33"/>
    <mergeCell ref="F33:G33"/>
    <mergeCell ref="A37:C37"/>
    <mergeCell ref="A38:C38"/>
    <mergeCell ref="D39:O39"/>
    <mergeCell ref="D40:O40"/>
    <mergeCell ref="D41:O41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AK43"/>
  <sheetViews>
    <sheetView zoomScalePageLayoutView="0" workbookViewId="0" topLeftCell="A18">
      <selection activeCell="A31" sqref="A31:C31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5.5</v>
      </c>
      <c r="D4" s="19">
        <f aca="true" t="shared" si="0" ref="D4:D25">C4</f>
        <v>5.5</v>
      </c>
      <c r="E4" s="20"/>
      <c r="F4" s="22">
        <v>1</v>
      </c>
      <c r="G4" s="22"/>
      <c r="H4" s="23">
        <v>5.5</v>
      </c>
      <c r="I4" s="19">
        <f>H4</f>
        <v>5.5</v>
      </c>
      <c r="J4" s="21"/>
      <c r="K4" s="22">
        <v>1</v>
      </c>
      <c r="L4" s="22"/>
      <c r="M4" s="23">
        <v>6</v>
      </c>
      <c r="N4" s="19">
        <f>M4</f>
        <v>6</v>
      </c>
      <c r="O4" s="21"/>
    </row>
    <row r="5" spans="1:15" ht="13.5">
      <c r="A5" s="22">
        <v>2</v>
      </c>
      <c r="B5" s="22"/>
      <c r="C5" s="23">
        <v>6.5</v>
      </c>
      <c r="D5" s="19">
        <f t="shared" si="0"/>
        <v>6.5</v>
      </c>
      <c r="E5" s="20"/>
      <c r="F5" s="22">
        <v>2</v>
      </c>
      <c r="G5" s="22"/>
      <c r="H5" s="23">
        <v>5.5</v>
      </c>
      <c r="I5" s="19">
        <f>H5</f>
        <v>5.5</v>
      </c>
      <c r="J5" s="21"/>
      <c r="K5" s="22">
        <v>2</v>
      </c>
      <c r="L5" s="22"/>
      <c r="M5" s="23">
        <v>6</v>
      </c>
      <c r="N5" s="19">
        <f>M5</f>
        <v>6</v>
      </c>
      <c r="O5" s="21"/>
    </row>
    <row r="6" spans="1:15" ht="13.5">
      <c r="A6" s="24">
        <v>3</v>
      </c>
      <c r="B6" s="24"/>
      <c r="C6" s="23">
        <v>6</v>
      </c>
      <c r="D6" s="25">
        <f t="shared" si="0"/>
        <v>6</v>
      </c>
      <c r="E6" s="20"/>
      <c r="F6" s="24">
        <v>3</v>
      </c>
      <c r="G6" s="24"/>
      <c r="H6" s="23">
        <v>6</v>
      </c>
      <c r="I6" s="25">
        <f>H6</f>
        <v>6</v>
      </c>
      <c r="J6" s="21"/>
      <c r="K6" s="24">
        <v>3</v>
      </c>
      <c r="L6" s="24"/>
      <c r="M6" s="23">
        <v>6.5</v>
      </c>
      <c r="N6" s="25">
        <f>M6</f>
        <v>6.5</v>
      </c>
      <c r="O6" s="21"/>
    </row>
    <row r="7" spans="1:15" s="13" customFormat="1" ht="13.5">
      <c r="A7" s="24">
        <v>4</v>
      </c>
      <c r="B7" s="24"/>
      <c r="C7" s="23">
        <v>6</v>
      </c>
      <c r="D7" s="25">
        <f t="shared" si="0"/>
        <v>6</v>
      </c>
      <c r="E7" s="20"/>
      <c r="F7" s="24">
        <v>4</v>
      </c>
      <c r="G7" s="24"/>
      <c r="H7" s="23">
        <v>6</v>
      </c>
      <c r="I7" s="25">
        <f>H7</f>
        <v>6</v>
      </c>
      <c r="J7" s="21"/>
      <c r="K7" s="24">
        <v>4</v>
      </c>
      <c r="L7" s="24"/>
      <c r="M7" s="23">
        <v>6</v>
      </c>
      <c r="N7" s="25">
        <f>M7</f>
        <v>6</v>
      </c>
      <c r="O7" s="21"/>
    </row>
    <row r="8" spans="1:15" s="13" customFormat="1" ht="13.5">
      <c r="A8" s="24">
        <v>5</v>
      </c>
      <c r="B8" s="24"/>
      <c r="C8" s="23">
        <v>3</v>
      </c>
      <c r="D8" s="25">
        <f t="shared" si="0"/>
        <v>3</v>
      </c>
      <c r="E8" s="20"/>
      <c r="F8" s="24">
        <v>5</v>
      </c>
      <c r="G8" s="24"/>
      <c r="H8" s="23">
        <v>4</v>
      </c>
      <c r="I8" s="25">
        <f>H8</f>
        <v>4</v>
      </c>
      <c r="J8" s="21"/>
      <c r="K8" s="24">
        <v>5</v>
      </c>
      <c r="L8" s="24"/>
      <c r="M8" s="23">
        <v>4</v>
      </c>
      <c r="N8" s="25">
        <f>M8</f>
        <v>4</v>
      </c>
      <c r="O8" s="21"/>
    </row>
    <row r="9" spans="1:15" ht="13.5">
      <c r="A9" s="71">
        <v>6</v>
      </c>
      <c r="B9" s="71">
        <v>2</v>
      </c>
      <c r="C9" s="72">
        <v>6.5</v>
      </c>
      <c r="D9" s="73">
        <f>C9*B9</f>
        <v>13</v>
      </c>
      <c r="E9" s="20"/>
      <c r="F9" s="71">
        <v>6</v>
      </c>
      <c r="G9" s="71">
        <v>2</v>
      </c>
      <c r="H9" s="72">
        <v>7</v>
      </c>
      <c r="I9" s="73">
        <f>H9*G9</f>
        <v>14</v>
      </c>
      <c r="J9" s="21"/>
      <c r="K9" s="71">
        <v>6</v>
      </c>
      <c r="L9" s="71">
        <v>2</v>
      </c>
      <c r="M9" s="72">
        <v>6.5</v>
      </c>
      <c r="N9" s="73">
        <f>M9*L9</f>
        <v>13</v>
      </c>
      <c r="O9" s="21"/>
    </row>
    <row r="10" spans="1:15" ht="13.5">
      <c r="A10" s="22">
        <v>7</v>
      </c>
      <c r="B10" s="22"/>
      <c r="C10" s="23">
        <v>6</v>
      </c>
      <c r="D10" s="19">
        <f t="shared" si="0"/>
        <v>6</v>
      </c>
      <c r="E10" s="20"/>
      <c r="F10" s="22">
        <v>7</v>
      </c>
      <c r="G10" s="22"/>
      <c r="H10" s="23">
        <v>6</v>
      </c>
      <c r="I10" s="19">
        <f aca="true" t="shared" si="1" ref="I10:I17">H10</f>
        <v>6</v>
      </c>
      <c r="J10" s="21"/>
      <c r="K10" s="22">
        <v>7</v>
      </c>
      <c r="L10" s="22"/>
      <c r="M10" s="23">
        <v>6</v>
      </c>
      <c r="N10" s="19">
        <f aca="true" t="shared" si="2" ref="N10:N17">M10</f>
        <v>6</v>
      </c>
      <c r="O10" s="21"/>
    </row>
    <row r="11" spans="1:15" s="13" customFormat="1" ht="13.5">
      <c r="A11" s="24">
        <v>8</v>
      </c>
      <c r="B11" s="26"/>
      <c r="C11" s="23">
        <v>4.5</v>
      </c>
      <c r="D11" s="25">
        <f t="shared" si="0"/>
        <v>4.5</v>
      </c>
      <c r="E11" s="20"/>
      <c r="F11" s="24">
        <v>8</v>
      </c>
      <c r="G11" s="26"/>
      <c r="H11" s="23">
        <v>5</v>
      </c>
      <c r="I11" s="25">
        <f t="shared" si="1"/>
        <v>5</v>
      </c>
      <c r="J11" s="21"/>
      <c r="K11" s="24">
        <v>8</v>
      </c>
      <c r="L11" s="26"/>
      <c r="M11" s="23">
        <v>4.5</v>
      </c>
      <c r="N11" s="25">
        <f t="shared" si="2"/>
        <v>4.5</v>
      </c>
      <c r="O11" s="21"/>
    </row>
    <row r="12" spans="1:15" ht="13.5">
      <c r="A12" s="22">
        <v>9</v>
      </c>
      <c r="B12" s="22"/>
      <c r="C12" s="23">
        <v>6</v>
      </c>
      <c r="D12" s="19">
        <f t="shared" si="0"/>
        <v>6</v>
      </c>
      <c r="E12" s="20"/>
      <c r="F12" s="22">
        <v>9</v>
      </c>
      <c r="G12" s="22"/>
      <c r="H12" s="23">
        <v>5</v>
      </c>
      <c r="I12" s="19">
        <f t="shared" si="1"/>
        <v>5</v>
      </c>
      <c r="J12" s="21"/>
      <c r="K12" s="22">
        <v>9</v>
      </c>
      <c r="L12" s="22"/>
      <c r="M12" s="23">
        <v>6</v>
      </c>
      <c r="N12" s="19">
        <f t="shared" si="2"/>
        <v>6</v>
      </c>
      <c r="O12" s="21"/>
    </row>
    <row r="13" spans="1:15" s="13" customFormat="1" ht="13.5">
      <c r="A13" s="24">
        <v>10</v>
      </c>
      <c r="B13" s="24"/>
      <c r="C13" s="23">
        <v>6.5</v>
      </c>
      <c r="D13" s="25">
        <f t="shared" si="0"/>
        <v>6.5</v>
      </c>
      <c r="E13" s="20"/>
      <c r="F13" s="24">
        <v>10</v>
      </c>
      <c r="G13" s="24"/>
      <c r="H13" s="23">
        <v>6</v>
      </c>
      <c r="I13" s="25">
        <f t="shared" si="1"/>
        <v>6</v>
      </c>
      <c r="J13" s="21"/>
      <c r="K13" s="24">
        <v>10</v>
      </c>
      <c r="L13" s="24"/>
      <c r="M13" s="23">
        <v>6</v>
      </c>
      <c r="N13" s="25">
        <f t="shared" si="2"/>
        <v>6</v>
      </c>
      <c r="O13" s="21"/>
    </row>
    <row r="14" spans="1:15" ht="13.5">
      <c r="A14" s="24">
        <v>11</v>
      </c>
      <c r="B14" s="24"/>
      <c r="C14" s="23">
        <v>6</v>
      </c>
      <c r="D14" s="25">
        <f t="shared" si="0"/>
        <v>6</v>
      </c>
      <c r="E14" s="20"/>
      <c r="F14" s="24">
        <v>11</v>
      </c>
      <c r="G14" s="24"/>
      <c r="H14" s="23">
        <v>6.5</v>
      </c>
      <c r="I14" s="25">
        <f t="shared" si="1"/>
        <v>6.5</v>
      </c>
      <c r="J14" s="21"/>
      <c r="K14" s="24">
        <v>11</v>
      </c>
      <c r="L14" s="24"/>
      <c r="M14" s="23">
        <v>6</v>
      </c>
      <c r="N14" s="25">
        <f t="shared" si="2"/>
        <v>6</v>
      </c>
      <c r="O14" s="21"/>
    </row>
    <row r="15" spans="1:15" ht="13.5">
      <c r="A15" s="24">
        <v>12</v>
      </c>
      <c r="B15" s="24"/>
      <c r="C15" s="23">
        <v>6</v>
      </c>
      <c r="D15" s="25">
        <f t="shared" si="0"/>
        <v>6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6</v>
      </c>
      <c r="N15" s="25">
        <f t="shared" si="2"/>
        <v>6</v>
      </c>
      <c r="O15" s="21"/>
    </row>
    <row r="16" spans="1:15" s="13" customFormat="1" ht="13.5">
      <c r="A16" s="24">
        <v>13</v>
      </c>
      <c r="B16" s="24"/>
      <c r="C16" s="23">
        <v>6</v>
      </c>
      <c r="D16" s="25">
        <f t="shared" si="0"/>
        <v>6</v>
      </c>
      <c r="E16" s="20"/>
      <c r="F16" s="24">
        <v>13</v>
      </c>
      <c r="G16" s="24"/>
      <c r="H16" s="23">
        <v>6</v>
      </c>
      <c r="I16" s="25">
        <f t="shared" si="1"/>
        <v>6</v>
      </c>
      <c r="J16" s="21"/>
      <c r="K16" s="24">
        <v>13</v>
      </c>
      <c r="L16" s="24"/>
      <c r="M16" s="23">
        <v>5.5</v>
      </c>
      <c r="N16" s="25">
        <f t="shared" si="2"/>
        <v>5.5</v>
      </c>
      <c r="O16" s="21"/>
    </row>
    <row r="17" spans="1:15" s="13" customFormat="1" ht="13.5">
      <c r="A17" s="24">
        <v>14</v>
      </c>
      <c r="B17" s="24"/>
      <c r="C17" s="23">
        <v>5.5</v>
      </c>
      <c r="D17" s="25">
        <f t="shared" si="0"/>
        <v>5.5</v>
      </c>
      <c r="E17" s="20"/>
      <c r="F17" s="24">
        <v>14</v>
      </c>
      <c r="G17" s="24"/>
      <c r="H17" s="23">
        <v>6</v>
      </c>
      <c r="I17" s="25">
        <f t="shared" si="1"/>
        <v>6</v>
      </c>
      <c r="J17" s="21"/>
      <c r="K17" s="24">
        <v>14</v>
      </c>
      <c r="L17" s="24"/>
      <c r="M17" s="23">
        <v>6</v>
      </c>
      <c r="N17" s="25">
        <f t="shared" si="2"/>
        <v>6</v>
      </c>
      <c r="O17" s="21"/>
    </row>
    <row r="18" spans="1:15" ht="13.5">
      <c r="A18" s="71">
        <v>15</v>
      </c>
      <c r="B18" s="71">
        <v>2</v>
      </c>
      <c r="C18" s="72">
        <v>6</v>
      </c>
      <c r="D18" s="73">
        <f>C18*B18</f>
        <v>12</v>
      </c>
      <c r="E18" s="20"/>
      <c r="F18" s="71">
        <v>15</v>
      </c>
      <c r="G18" s="71">
        <v>2</v>
      </c>
      <c r="H18" s="72">
        <v>5</v>
      </c>
      <c r="I18" s="73">
        <f>H18*G18</f>
        <v>10</v>
      </c>
      <c r="J18" s="21"/>
      <c r="K18" s="71">
        <v>15</v>
      </c>
      <c r="L18" s="71">
        <v>2</v>
      </c>
      <c r="M18" s="72">
        <v>6</v>
      </c>
      <c r="N18" s="73">
        <f>M18*L18</f>
        <v>12</v>
      </c>
      <c r="O18" s="21"/>
    </row>
    <row r="19" spans="1:15" ht="13.5">
      <c r="A19" s="22">
        <v>16</v>
      </c>
      <c r="B19" s="22"/>
      <c r="C19" s="23">
        <v>6</v>
      </c>
      <c r="D19" s="19">
        <f t="shared" si="0"/>
        <v>6</v>
      </c>
      <c r="E19" s="20"/>
      <c r="F19" s="22">
        <v>16</v>
      </c>
      <c r="G19" s="22"/>
      <c r="H19" s="23">
        <v>6.5</v>
      </c>
      <c r="I19" s="19">
        <f>H19</f>
        <v>6.5</v>
      </c>
      <c r="J19" s="21"/>
      <c r="K19" s="22">
        <v>16</v>
      </c>
      <c r="L19" s="22"/>
      <c r="M19" s="23">
        <v>6</v>
      </c>
      <c r="N19" s="19">
        <f>M19</f>
        <v>6</v>
      </c>
      <c r="O19" s="21"/>
    </row>
    <row r="20" spans="1:15" ht="13.5">
      <c r="A20" s="22">
        <v>17</v>
      </c>
      <c r="B20" s="22"/>
      <c r="C20" s="23">
        <v>6</v>
      </c>
      <c r="D20" s="19">
        <f t="shared" si="0"/>
        <v>6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6</v>
      </c>
      <c r="N20" s="19">
        <f>M20</f>
        <v>6</v>
      </c>
      <c r="O20" s="21"/>
    </row>
    <row r="21" spans="1:15" s="13" customFormat="1" ht="13.5">
      <c r="A21" s="24">
        <v>18</v>
      </c>
      <c r="B21" s="24"/>
      <c r="C21" s="23">
        <v>6</v>
      </c>
      <c r="D21" s="25">
        <f t="shared" si="0"/>
        <v>6</v>
      </c>
      <c r="E21" s="20"/>
      <c r="F21" s="24">
        <v>18</v>
      </c>
      <c r="G21" s="24"/>
      <c r="H21" s="23">
        <v>6.5</v>
      </c>
      <c r="I21" s="25">
        <f>H21</f>
        <v>6.5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5.5</v>
      </c>
      <c r="D22" s="19">
        <f t="shared" si="0"/>
        <v>5.5</v>
      </c>
      <c r="E22" s="20"/>
      <c r="F22" s="22">
        <v>19</v>
      </c>
      <c r="G22" s="22"/>
      <c r="H22" s="23">
        <v>6.5</v>
      </c>
      <c r="I22" s="19">
        <f>H22</f>
        <v>6.5</v>
      </c>
      <c r="J22" s="21"/>
      <c r="K22" s="22">
        <v>19</v>
      </c>
      <c r="L22" s="22"/>
      <c r="M22" s="23">
        <v>6</v>
      </c>
      <c r="N22" s="19">
        <f>M22</f>
        <v>6</v>
      </c>
      <c r="O22" s="21"/>
    </row>
    <row r="23" spans="1:15" ht="13.5">
      <c r="A23" s="24">
        <v>20</v>
      </c>
      <c r="B23" s="22"/>
      <c r="C23" s="23">
        <v>6</v>
      </c>
      <c r="D23" s="19">
        <f t="shared" si="0"/>
        <v>6</v>
      </c>
      <c r="E23" s="20"/>
      <c r="F23" s="24">
        <v>20</v>
      </c>
      <c r="G23" s="22"/>
      <c r="H23" s="23">
        <v>6</v>
      </c>
      <c r="I23" s="19">
        <f>H23</f>
        <v>6</v>
      </c>
      <c r="J23" s="21"/>
      <c r="K23" s="24">
        <v>20</v>
      </c>
      <c r="L23" s="22"/>
      <c r="M23" s="23">
        <v>6</v>
      </c>
      <c r="N23" s="19">
        <f>M23</f>
        <v>6</v>
      </c>
      <c r="O23" s="21"/>
    </row>
    <row r="24" spans="1:15" ht="13.5">
      <c r="A24" s="71">
        <v>21</v>
      </c>
      <c r="B24" s="71">
        <v>2</v>
      </c>
      <c r="C24" s="72">
        <v>5.5</v>
      </c>
      <c r="D24" s="73">
        <f>C24*B24</f>
        <v>11</v>
      </c>
      <c r="E24" s="20"/>
      <c r="F24" s="71">
        <v>21</v>
      </c>
      <c r="G24" s="71">
        <v>2</v>
      </c>
      <c r="H24" s="72">
        <v>6.5</v>
      </c>
      <c r="I24" s="73">
        <f>H24*G24</f>
        <v>13</v>
      </c>
      <c r="J24" s="21"/>
      <c r="K24" s="71">
        <v>21</v>
      </c>
      <c r="L24" s="71">
        <v>2</v>
      </c>
      <c r="M24" s="72">
        <v>5.5</v>
      </c>
      <c r="N24" s="73">
        <f>M24*L24</f>
        <v>11</v>
      </c>
      <c r="O24" s="21"/>
    </row>
    <row r="25" spans="1:15" ht="13.5">
      <c r="A25" s="24">
        <v>22</v>
      </c>
      <c r="B25" s="22"/>
      <c r="C25" s="23">
        <v>5.5</v>
      </c>
      <c r="D25" s="19">
        <f t="shared" si="0"/>
        <v>5.5</v>
      </c>
      <c r="E25" s="20"/>
      <c r="F25" s="24">
        <v>22</v>
      </c>
      <c r="G25" s="22"/>
      <c r="H25" s="23">
        <v>6.5</v>
      </c>
      <c r="I25" s="19">
        <f>H25</f>
        <v>6.5</v>
      </c>
      <c r="J25" s="21"/>
      <c r="K25" s="24">
        <v>22</v>
      </c>
      <c r="L25" s="22"/>
      <c r="M25" s="23">
        <v>6</v>
      </c>
      <c r="N25" s="19">
        <f>M25</f>
        <v>6</v>
      </c>
      <c r="O25" s="21"/>
    </row>
    <row r="26" spans="1:15" s="30" customFormat="1" ht="12">
      <c r="A26" s="131"/>
      <c r="B26" s="131"/>
      <c r="C26" s="131"/>
      <c r="D26" s="27">
        <f>SUM(D4:D25)</f>
        <v>144.5</v>
      </c>
      <c r="E26" s="28"/>
      <c r="F26" s="131"/>
      <c r="G26" s="131"/>
      <c r="H26" s="131"/>
      <c r="I26" s="27">
        <f>SUM(I4:I25)</f>
        <v>148.5</v>
      </c>
      <c r="J26" s="29"/>
      <c r="K26" s="131"/>
      <c r="L26" s="131"/>
      <c r="M26" s="131"/>
      <c r="N26" s="27">
        <f>SUM(N4:N25)</f>
        <v>146.5</v>
      </c>
      <c r="O26" s="29"/>
    </row>
    <row r="27" spans="1:15" ht="15">
      <c r="A27" s="31">
        <v>1</v>
      </c>
      <c r="B27" s="31">
        <v>1</v>
      </c>
      <c r="C27" s="23">
        <v>6</v>
      </c>
      <c r="D27" s="19">
        <f>C27</f>
        <v>6</v>
      </c>
      <c r="E27" s="20"/>
      <c r="F27" s="31">
        <v>1</v>
      </c>
      <c r="G27" s="31">
        <v>1</v>
      </c>
      <c r="H27" s="23">
        <v>6</v>
      </c>
      <c r="I27" s="19">
        <f>H27</f>
        <v>6</v>
      </c>
      <c r="J27" s="21"/>
      <c r="K27" s="31">
        <v>1</v>
      </c>
      <c r="L27" s="31">
        <v>1</v>
      </c>
      <c r="M27" s="23">
        <v>5.5</v>
      </c>
      <c r="N27" s="19">
        <f>M27</f>
        <v>5.5</v>
      </c>
      <c r="O27" s="21"/>
    </row>
    <row r="28" spans="1:15" ht="15">
      <c r="A28" s="31">
        <v>2</v>
      </c>
      <c r="B28" s="31">
        <v>1</v>
      </c>
      <c r="C28" s="23">
        <v>5</v>
      </c>
      <c r="D28" s="19">
        <f>C28</f>
        <v>5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6</v>
      </c>
      <c r="N28" s="19">
        <f>M28</f>
        <v>6</v>
      </c>
      <c r="O28" s="21"/>
    </row>
    <row r="29" spans="1:15" ht="15">
      <c r="A29" s="31">
        <v>3</v>
      </c>
      <c r="B29" s="31">
        <v>2</v>
      </c>
      <c r="C29" s="23">
        <v>6</v>
      </c>
      <c r="D29" s="19">
        <f>C29*2</f>
        <v>12</v>
      </c>
      <c r="E29" s="20"/>
      <c r="F29" s="31">
        <v>3</v>
      </c>
      <c r="G29" s="31">
        <v>2</v>
      </c>
      <c r="H29" s="23">
        <v>5</v>
      </c>
      <c r="I29" s="19">
        <f>H29*2</f>
        <v>10</v>
      </c>
      <c r="J29" s="21"/>
      <c r="K29" s="31">
        <v>3</v>
      </c>
      <c r="L29" s="31">
        <v>2</v>
      </c>
      <c r="M29" s="23">
        <v>6</v>
      </c>
      <c r="N29" s="19">
        <f>M29*2</f>
        <v>12</v>
      </c>
      <c r="O29" s="21"/>
    </row>
    <row r="30" spans="1:15" ht="15">
      <c r="A30" s="31">
        <v>4</v>
      </c>
      <c r="B30" s="31">
        <v>2</v>
      </c>
      <c r="C30" s="23">
        <v>6</v>
      </c>
      <c r="D30" s="19">
        <f>C30*2</f>
        <v>12</v>
      </c>
      <c r="E30" s="20"/>
      <c r="F30" s="31">
        <v>4</v>
      </c>
      <c r="G30" s="31">
        <v>2</v>
      </c>
      <c r="H30" s="23">
        <v>6</v>
      </c>
      <c r="I30" s="19">
        <f>H30*2</f>
        <v>12</v>
      </c>
      <c r="J30" s="21"/>
      <c r="K30" s="31">
        <v>4</v>
      </c>
      <c r="L30" s="31">
        <v>2</v>
      </c>
      <c r="M30" s="23">
        <v>6</v>
      </c>
      <c r="N30" s="19">
        <f>M30*2</f>
        <v>12</v>
      </c>
      <c r="O30" s="21"/>
    </row>
    <row r="31" spans="1:15" s="30" customFormat="1" ht="15" customHeight="1">
      <c r="A31" s="131"/>
      <c r="B31" s="131"/>
      <c r="C31" s="131"/>
      <c r="D31" s="27">
        <f>SUM(D27:D30)</f>
        <v>35</v>
      </c>
      <c r="E31" s="28"/>
      <c r="F31" s="130"/>
      <c r="G31" s="130"/>
      <c r="H31" s="130"/>
      <c r="I31" s="27">
        <f>SUM(I27:I30)</f>
        <v>34</v>
      </c>
      <c r="J31" s="29"/>
      <c r="K31" s="131"/>
      <c r="L31" s="131"/>
      <c r="M31" s="131"/>
      <c r="N31" s="27">
        <f>SUM(N27:N30)</f>
        <v>35.5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179.5</v>
      </c>
      <c r="D33" s="48">
        <f>C33*100/310</f>
        <v>57.903225806451616</v>
      </c>
      <c r="E33" s="33"/>
      <c r="F33" s="127"/>
      <c r="G33" s="127"/>
      <c r="H33" s="32">
        <f>SUM(I26+I31)-$D35-$D36</f>
        <v>182.5</v>
      </c>
      <c r="I33" s="48">
        <f>H33*100/310</f>
        <v>58.87096774193548</v>
      </c>
      <c r="J33" s="34"/>
      <c r="K33" s="35"/>
      <c r="L33" s="36"/>
      <c r="M33" s="32">
        <f>SUM(N26+N31)-$D35-$D36</f>
        <v>182</v>
      </c>
      <c r="N33" s="48">
        <f>M33*100/310</f>
        <v>58.70967741935484</v>
      </c>
      <c r="O33" s="34"/>
    </row>
    <row r="35" spans="1:13" ht="18.75">
      <c r="A35" s="38" t="s">
        <v>18</v>
      </c>
      <c r="D35" s="39">
        <v>0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544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58.49462365591398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'!F14</f>
        <v>Largeau, 2002, мер., гн., ольденбурзька, Landol-Barina, UKR40123, Павелко Алена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'!C14</f>
        <v>Белова Валерія 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'!G14</f>
        <v>КСК ”Horses of Anastasia”,
м. Днепропетровск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 selectLockedCells="1" selectUnlockedCells="1"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K42:M42"/>
    <mergeCell ref="A43:O43"/>
    <mergeCell ref="A33:B33"/>
    <mergeCell ref="F33:G33"/>
    <mergeCell ref="A37:C37"/>
    <mergeCell ref="A38:C38"/>
    <mergeCell ref="D39:O39"/>
    <mergeCell ref="D40:O40"/>
    <mergeCell ref="D41:O41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K43"/>
  <sheetViews>
    <sheetView zoomScalePageLayoutView="0" workbookViewId="0" topLeftCell="A18">
      <selection activeCell="H38" sqref="H38"/>
    </sheetView>
  </sheetViews>
  <sheetFormatPr defaultColWidth="3.8515625" defaultRowHeight="12.75"/>
  <cols>
    <col min="1" max="1" width="3.8515625" style="12" customWidth="1"/>
    <col min="2" max="2" width="3.7109375" style="12" customWidth="1"/>
    <col min="3" max="3" width="8.57421875" style="12" customWidth="1"/>
    <col min="4" max="4" width="9.140625" style="12" customWidth="1"/>
    <col min="5" max="5" width="2.00390625" style="13" customWidth="1"/>
    <col min="6" max="6" width="3.8515625" style="12" customWidth="1"/>
    <col min="7" max="7" width="3.28125" style="12" customWidth="1"/>
    <col min="8" max="9" width="8.8515625" style="12" customWidth="1"/>
    <col min="10" max="10" width="2.00390625" style="13" customWidth="1"/>
    <col min="11" max="11" width="3.8515625" style="12" customWidth="1"/>
    <col min="12" max="12" width="3.7109375" style="12" customWidth="1"/>
    <col min="13" max="13" width="8.8515625" style="12" customWidth="1"/>
    <col min="14" max="14" width="9.140625" style="12" customWidth="1"/>
    <col min="15" max="15" width="2.00390625" style="13" customWidth="1"/>
    <col min="16" max="16384" width="3.8515625" style="12" customWidth="1"/>
  </cols>
  <sheetData>
    <row r="1" spans="1:15" ht="23.25" customHeight="1">
      <c r="A1" s="135" t="str">
        <f>'rez '!A3:Q3</f>
        <v>Їзда UKR-L4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7" s="16" customFormat="1" ht="15.75" customHeight="1">
      <c r="A2" s="136" t="str">
        <f>'rez '!I7</f>
        <v>Е</v>
      </c>
      <c r="B2" s="136"/>
      <c r="C2" s="136"/>
      <c r="D2" s="136"/>
      <c r="E2" s="14"/>
      <c r="F2" s="136" t="str">
        <f>'rez '!K7</f>
        <v>С</v>
      </c>
      <c r="G2" s="136"/>
      <c r="H2" s="136"/>
      <c r="I2" s="136"/>
      <c r="J2" s="15"/>
      <c r="K2" s="136" t="str">
        <f>'rez '!M7</f>
        <v>M</v>
      </c>
      <c r="L2" s="136"/>
      <c r="M2" s="136"/>
      <c r="N2" s="136"/>
      <c r="O2" s="1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15" ht="12.75">
      <c r="A3" s="18" t="s">
        <v>17</v>
      </c>
      <c r="B3" s="18"/>
      <c r="C3" s="18"/>
      <c r="D3" s="19"/>
      <c r="E3" s="20"/>
      <c r="F3" s="18" t="s">
        <v>17</v>
      </c>
      <c r="G3" s="18"/>
      <c r="H3" s="18"/>
      <c r="I3" s="19"/>
      <c r="J3" s="21"/>
      <c r="K3" s="18" t="s">
        <v>17</v>
      </c>
      <c r="L3" s="18"/>
      <c r="M3" s="18"/>
      <c r="N3" s="19"/>
      <c r="O3" s="21"/>
    </row>
    <row r="4" spans="1:15" ht="13.5">
      <c r="A4" s="22">
        <v>1</v>
      </c>
      <c r="B4" s="22"/>
      <c r="C4" s="23">
        <v>6.5</v>
      </c>
      <c r="D4" s="19">
        <f aca="true" t="shared" si="0" ref="D4:D25">C4</f>
        <v>6.5</v>
      </c>
      <c r="E4" s="20"/>
      <c r="F4" s="22">
        <v>1</v>
      </c>
      <c r="G4" s="22"/>
      <c r="H4" s="23">
        <v>5</v>
      </c>
      <c r="I4" s="19">
        <f>H4</f>
        <v>5</v>
      </c>
      <c r="J4" s="21"/>
      <c r="K4" s="22">
        <v>1</v>
      </c>
      <c r="L4" s="22"/>
      <c r="M4" s="23">
        <v>6</v>
      </c>
      <c r="N4" s="19">
        <f>M4</f>
        <v>6</v>
      </c>
      <c r="O4" s="21"/>
    </row>
    <row r="5" spans="1:15" ht="13.5">
      <c r="A5" s="22">
        <v>2</v>
      </c>
      <c r="B5" s="22"/>
      <c r="C5" s="23">
        <v>6</v>
      </c>
      <c r="D5" s="19">
        <f t="shared" si="0"/>
        <v>6</v>
      </c>
      <c r="E5" s="20"/>
      <c r="F5" s="22">
        <v>2</v>
      </c>
      <c r="G5" s="22"/>
      <c r="H5" s="23">
        <v>6</v>
      </c>
      <c r="I5" s="19">
        <f>H5</f>
        <v>6</v>
      </c>
      <c r="J5" s="21"/>
      <c r="K5" s="22">
        <v>2</v>
      </c>
      <c r="L5" s="22"/>
      <c r="M5" s="23">
        <v>6</v>
      </c>
      <c r="N5" s="19">
        <f>M5</f>
        <v>6</v>
      </c>
      <c r="O5" s="21"/>
    </row>
    <row r="6" spans="1:15" ht="13.5">
      <c r="A6" s="24">
        <v>3</v>
      </c>
      <c r="B6" s="24"/>
      <c r="C6" s="23">
        <v>6</v>
      </c>
      <c r="D6" s="25">
        <f t="shared" si="0"/>
        <v>6</v>
      </c>
      <c r="E6" s="20"/>
      <c r="F6" s="24">
        <v>3</v>
      </c>
      <c r="G6" s="24"/>
      <c r="H6" s="23">
        <v>6</v>
      </c>
      <c r="I6" s="25">
        <f>H6</f>
        <v>6</v>
      </c>
      <c r="J6" s="21"/>
      <c r="K6" s="24">
        <v>3</v>
      </c>
      <c r="L6" s="24"/>
      <c r="M6" s="23">
        <v>6</v>
      </c>
      <c r="N6" s="25">
        <f>M6</f>
        <v>6</v>
      </c>
      <c r="O6" s="21"/>
    </row>
    <row r="7" spans="1:15" s="13" customFormat="1" ht="13.5">
      <c r="A7" s="24">
        <v>4</v>
      </c>
      <c r="B7" s="24"/>
      <c r="C7" s="23">
        <v>6</v>
      </c>
      <c r="D7" s="25">
        <f t="shared" si="0"/>
        <v>6</v>
      </c>
      <c r="E7" s="20"/>
      <c r="F7" s="24">
        <v>4</v>
      </c>
      <c r="G7" s="24"/>
      <c r="H7" s="23">
        <v>6</v>
      </c>
      <c r="I7" s="25">
        <f>H7</f>
        <v>6</v>
      </c>
      <c r="J7" s="21"/>
      <c r="K7" s="24">
        <v>4</v>
      </c>
      <c r="L7" s="24"/>
      <c r="M7" s="23">
        <v>6</v>
      </c>
      <c r="N7" s="25">
        <f>M7</f>
        <v>6</v>
      </c>
      <c r="O7" s="21"/>
    </row>
    <row r="8" spans="1:15" s="13" customFormat="1" ht="13.5">
      <c r="A8" s="24">
        <v>5</v>
      </c>
      <c r="B8" s="24"/>
      <c r="C8" s="23">
        <v>6.5</v>
      </c>
      <c r="D8" s="25">
        <f t="shared" si="0"/>
        <v>6.5</v>
      </c>
      <c r="E8" s="20"/>
      <c r="F8" s="24">
        <v>5</v>
      </c>
      <c r="G8" s="24"/>
      <c r="H8" s="23">
        <v>6</v>
      </c>
      <c r="I8" s="25">
        <f>H8</f>
        <v>6</v>
      </c>
      <c r="J8" s="21"/>
      <c r="K8" s="24">
        <v>5</v>
      </c>
      <c r="L8" s="24"/>
      <c r="M8" s="23">
        <v>6</v>
      </c>
      <c r="N8" s="25">
        <f>M8</f>
        <v>6</v>
      </c>
      <c r="O8" s="21"/>
    </row>
    <row r="9" spans="1:15" ht="13.5">
      <c r="A9" s="71">
        <v>6</v>
      </c>
      <c r="B9" s="71">
        <v>2</v>
      </c>
      <c r="C9" s="72">
        <v>5</v>
      </c>
      <c r="D9" s="73">
        <f>C9*B9</f>
        <v>10</v>
      </c>
      <c r="E9" s="20"/>
      <c r="F9" s="71">
        <v>6</v>
      </c>
      <c r="G9" s="71">
        <v>2</v>
      </c>
      <c r="H9" s="72">
        <v>5.5</v>
      </c>
      <c r="I9" s="73">
        <f>H9*G9</f>
        <v>11</v>
      </c>
      <c r="J9" s="21"/>
      <c r="K9" s="71">
        <v>6</v>
      </c>
      <c r="L9" s="71">
        <v>2</v>
      </c>
      <c r="M9" s="72">
        <v>6</v>
      </c>
      <c r="N9" s="73">
        <f>M9*L9</f>
        <v>12</v>
      </c>
      <c r="O9" s="21"/>
    </row>
    <row r="10" spans="1:15" ht="13.5">
      <c r="A10" s="22">
        <v>7</v>
      </c>
      <c r="B10" s="22"/>
      <c r="C10" s="23">
        <v>6.5</v>
      </c>
      <c r="D10" s="19">
        <f t="shared" si="0"/>
        <v>6.5</v>
      </c>
      <c r="E10" s="20"/>
      <c r="F10" s="22">
        <v>7</v>
      </c>
      <c r="G10" s="22"/>
      <c r="H10" s="23">
        <v>5</v>
      </c>
      <c r="I10" s="19">
        <f aca="true" t="shared" si="1" ref="I10:I17">H10</f>
        <v>5</v>
      </c>
      <c r="J10" s="21"/>
      <c r="K10" s="22">
        <v>7</v>
      </c>
      <c r="L10" s="22"/>
      <c r="M10" s="23">
        <v>5</v>
      </c>
      <c r="N10" s="19">
        <f aca="true" t="shared" si="2" ref="N10:N17">M10</f>
        <v>5</v>
      </c>
      <c r="O10" s="21"/>
    </row>
    <row r="11" spans="1:15" s="13" customFormat="1" ht="13.5">
      <c r="A11" s="24">
        <v>8</v>
      </c>
      <c r="B11" s="26"/>
      <c r="C11" s="23">
        <v>6</v>
      </c>
      <c r="D11" s="25">
        <f t="shared" si="0"/>
        <v>6</v>
      </c>
      <c r="E11" s="20"/>
      <c r="F11" s="24">
        <v>8</v>
      </c>
      <c r="G11" s="26"/>
      <c r="H11" s="23">
        <v>6</v>
      </c>
      <c r="I11" s="25">
        <f t="shared" si="1"/>
        <v>6</v>
      </c>
      <c r="J11" s="21"/>
      <c r="K11" s="24">
        <v>8</v>
      </c>
      <c r="L11" s="26"/>
      <c r="M11" s="23">
        <v>6</v>
      </c>
      <c r="N11" s="25">
        <f t="shared" si="2"/>
        <v>6</v>
      </c>
      <c r="O11" s="21"/>
    </row>
    <row r="12" spans="1:15" ht="13.5">
      <c r="A12" s="22">
        <v>9</v>
      </c>
      <c r="B12" s="22"/>
      <c r="C12" s="23">
        <v>5</v>
      </c>
      <c r="D12" s="19">
        <f t="shared" si="0"/>
        <v>5</v>
      </c>
      <c r="E12" s="20"/>
      <c r="F12" s="22">
        <v>9</v>
      </c>
      <c r="G12" s="22"/>
      <c r="H12" s="23">
        <v>5</v>
      </c>
      <c r="I12" s="19">
        <f t="shared" si="1"/>
        <v>5</v>
      </c>
      <c r="J12" s="21"/>
      <c r="K12" s="22">
        <v>9</v>
      </c>
      <c r="L12" s="22"/>
      <c r="M12" s="23">
        <v>6</v>
      </c>
      <c r="N12" s="19">
        <f t="shared" si="2"/>
        <v>6</v>
      </c>
      <c r="O12" s="21"/>
    </row>
    <row r="13" spans="1:15" s="13" customFormat="1" ht="13.5">
      <c r="A13" s="24">
        <v>10</v>
      </c>
      <c r="B13" s="24"/>
      <c r="C13" s="23">
        <v>7</v>
      </c>
      <c r="D13" s="25">
        <f t="shared" si="0"/>
        <v>7</v>
      </c>
      <c r="E13" s="20"/>
      <c r="F13" s="24">
        <v>10</v>
      </c>
      <c r="G13" s="24"/>
      <c r="H13" s="23">
        <v>6</v>
      </c>
      <c r="I13" s="25">
        <f t="shared" si="1"/>
        <v>6</v>
      </c>
      <c r="J13" s="21"/>
      <c r="K13" s="24">
        <v>10</v>
      </c>
      <c r="L13" s="24"/>
      <c r="M13" s="23">
        <v>6</v>
      </c>
      <c r="N13" s="25">
        <f t="shared" si="2"/>
        <v>6</v>
      </c>
      <c r="O13" s="21"/>
    </row>
    <row r="14" spans="1:15" ht="13.5">
      <c r="A14" s="24">
        <v>11</v>
      </c>
      <c r="B14" s="24"/>
      <c r="C14" s="23">
        <v>6</v>
      </c>
      <c r="D14" s="25">
        <f t="shared" si="0"/>
        <v>6</v>
      </c>
      <c r="E14" s="20"/>
      <c r="F14" s="24">
        <v>11</v>
      </c>
      <c r="G14" s="24"/>
      <c r="H14" s="23">
        <v>5.5</v>
      </c>
      <c r="I14" s="25">
        <f t="shared" si="1"/>
        <v>5.5</v>
      </c>
      <c r="J14" s="21"/>
      <c r="K14" s="24">
        <v>11</v>
      </c>
      <c r="L14" s="24"/>
      <c r="M14" s="23">
        <v>6</v>
      </c>
      <c r="N14" s="25">
        <f t="shared" si="2"/>
        <v>6</v>
      </c>
      <c r="O14" s="21"/>
    </row>
    <row r="15" spans="1:15" ht="13.5">
      <c r="A15" s="24">
        <v>12</v>
      </c>
      <c r="B15" s="24"/>
      <c r="C15" s="23">
        <v>6.5</v>
      </c>
      <c r="D15" s="25">
        <f t="shared" si="0"/>
        <v>6.5</v>
      </c>
      <c r="E15" s="20"/>
      <c r="F15" s="24">
        <v>12</v>
      </c>
      <c r="G15" s="24"/>
      <c r="H15" s="23">
        <v>6</v>
      </c>
      <c r="I15" s="25">
        <f t="shared" si="1"/>
        <v>6</v>
      </c>
      <c r="J15" s="21"/>
      <c r="K15" s="24">
        <v>12</v>
      </c>
      <c r="L15" s="24"/>
      <c r="M15" s="23">
        <v>6</v>
      </c>
      <c r="N15" s="25">
        <f t="shared" si="2"/>
        <v>6</v>
      </c>
      <c r="O15" s="21"/>
    </row>
    <row r="16" spans="1:15" s="13" customFormat="1" ht="13.5">
      <c r="A16" s="24">
        <v>13</v>
      </c>
      <c r="B16" s="24"/>
      <c r="C16" s="23">
        <v>6</v>
      </c>
      <c r="D16" s="25">
        <f t="shared" si="0"/>
        <v>6</v>
      </c>
      <c r="E16" s="20"/>
      <c r="F16" s="24">
        <v>13</v>
      </c>
      <c r="G16" s="24"/>
      <c r="H16" s="23">
        <v>6.5</v>
      </c>
      <c r="I16" s="25">
        <f t="shared" si="1"/>
        <v>6.5</v>
      </c>
      <c r="J16" s="21"/>
      <c r="K16" s="24">
        <v>13</v>
      </c>
      <c r="L16" s="24"/>
      <c r="M16" s="23">
        <v>6.5</v>
      </c>
      <c r="N16" s="25">
        <f t="shared" si="2"/>
        <v>6.5</v>
      </c>
      <c r="O16" s="21"/>
    </row>
    <row r="17" spans="1:15" s="13" customFormat="1" ht="13.5">
      <c r="A17" s="24">
        <v>14</v>
      </c>
      <c r="B17" s="24"/>
      <c r="C17" s="23">
        <v>6.5</v>
      </c>
      <c r="D17" s="25">
        <f t="shared" si="0"/>
        <v>6.5</v>
      </c>
      <c r="E17" s="20"/>
      <c r="F17" s="24">
        <v>14</v>
      </c>
      <c r="G17" s="24"/>
      <c r="H17" s="23">
        <v>6.5</v>
      </c>
      <c r="I17" s="25">
        <f t="shared" si="1"/>
        <v>6.5</v>
      </c>
      <c r="J17" s="21"/>
      <c r="K17" s="24">
        <v>14</v>
      </c>
      <c r="L17" s="24"/>
      <c r="M17" s="23">
        <v>6.5</v>
      </c>
      <c r="N17" s="25">
        <f t="shared" si="2"/>
        <v>6.5</v>
      </c>
      <c r="O17" s="21"/>
    </row>
    <row r="18" spans="1:15" ht="13.5">
      <c r="A18" s="71">
        <v>15</v>
      </c>
      <c r="B18" s="71">
        <v>2</v>
      </c>
      <c r="C18" s="72">
        <v>6.5</v>
      </c>
      <c r="D18" s="73">
        <f>C18*B18</f>
        <v>13</v>
      </c>
      <c r="E18" s="20"/>
      <c r="F18" s="71">
        <v>15</v>
      </c>
      <c r="G18" s="71">
        <v>2</v>
      </c>
      <c r="H18" s="72">
        <v>6.5</v>
      </c>
      <c r="I18" s="73">
        <f>H18*G18</f>
        <v>13</v>
      </c>
      <c r="J18" s="21"/>
      <c r="K18" s="71">
        <v>15</v>
      </c>
      <c r="L18" s="71">
        <v>2</v>
      </c>
      <c r="M18" s="72">
        <v>7.5</v>
      </c>
      <c r="N18" s="73">
        <f>M18*L18</f>
        <v>15</v>
      </c>
      <c r="O18" s="21"/>
    </row>
    <row r="19" spans="1:15" ht="13.5">
      <c r="A19" s="22">
        <v>16</v>
      </c>
      <c r="B19" s="22"/>
      <c r="C19" s="23">
        <v>6.5</v>
      </c>
      <c r="D19" s="19">
        <f t="shared" si="0"/>
        <v>6.5</v>
      </c>
      <c r="E19" s="20"/>
      <c r="F19" s="22">
        <v>16</v>
      </c>
      <c r="G19" s="22"/>
      <c r="H19" s="23">
        <v>6.5</v>
      </c>
      <c r="I19" s="19">
        <f>H19</f>
        <v>6.5</v>
      </c>
      <c r="J19" s="21"/>
      <c r="K19" s="22">
        <v>16</v>
      </c>
      <c r="L19" s="22"/>
      <c r="M19" s="23">
        <v>6.5</v>
      </c>
      <c r="N19" s="19">
        <f>M19</f>
        <v>6.5</v>
      </c>
      <c r="O19" s="21"/>
    </row>
    <row r="20" spans="1:15" ht="13.5">
      <c r="A20" s="22">
        <v>17</v>
      </c>
      <c r="B20" s="22"/>
      <c r="C20" s="23">
        <v>6.5</v>
      </c>
      <c r="D20" s="19">
        <f t="shared" si="0"/>
        <v>6.5</v>
      </c>
      <c r="E20" s="20"/>
      <c r="F20" s="22">
        <v>17</v>
      </c>
      <c r="G20" s="22"/>
      <c r="H20" s="23">
        <v>6</v>
      </c>
      <c r="I20" s="19">
        <f>H20</f>
        <v>6</v>
      </c>
      <c r="J20" s="21"/>
      <c r="K20" s="22">
        <v>17</v>
      </c>
      <c r="L20" s="22"/>
      <c r="M20" s="23">
        <v>6.5</v>
      </c>
      <c r="N20" s="19">
        <f>M20</f>
        <v>6.5</v>
      </c>
      <c r="O20" s="21"/>
    </row>
    <row r="21" spans="1:15" s="13" customFormat="1" ht="13.5">
      <c r="A21" s="24">
        <v>18</v>
      </c>
      <c r="B21" s="24"/>
      <c r="C21" s="23">
        <v>6</v>
      </c>
      <c r="D21" s="25">
        <f t="shared" si="0"/>
        <v>6</v>
      </c>
      <c r="E21" s="20"/>
      <c r="F21" s="24">
        <v>18</v>
      </c>
      <c r="G21" s="24"/>
      <c r="H21" s="23">
        <v>7</v>
      </c>
      <c r="I21" s="25">
        <f>H21</f>
        <v>7</v>
      </c>
      <c r="J21" s="21"/>
      <c r="K21" s="24">
        <v>18</v>
      </c>
      <c r="L21" s="24"/>
      <c r="M21" s="23">
        <v>6</v>
      </c>
      <c r="N21" s="25">
        <f>M21</f>
        <v>6</v>
      </c>
      <c r="O21" s="21"/>
    </row>
    <row r="22" spans="1:15" ht="13.5">
      <c r="A22" s="22">
        <v>19</v>
      </c>
      <c r="B22" s="22"/>
      <c r="C22" s="23">
        <v>6</v>
      </c>
      <c r="D22" s="19">
        <f t="shared" si="0"/>
        <v>6</v>
      </c>
      <c r="E22" s="20"/>
      <c r="F22" s="22">
        <v>19</v>
      </c>
      <c r="G22" s="22"/>
      <c r="H22" s="23">
        <v>7</v>
      </c>
      <c r="I22" s="19">
        <f>H22</f>
        <v>7</v>
      </c>
      <c r="J22" s="21"/>
      <c r="K22" s="22">
        <v>19</v>
      </c>
      <c r="L22" s="22"/>
      <c r="M22" s="23">
        <v>6.5</v>
      </c>
      <c r="N22" s="19">
        <f>M22</f>
        <v>6.5</v>
      </c>
      <c r="O22" s="21"/>
    </row>
    <row r="23" spans="1:15" ht="13.5">
      <c r="A23" s="24">
        <v>20</v>
      </c>
      <c r="B23" s="22"/>
      <c r="C23" s="23">
        <v>6.5</v>
      </c>
      <c r="D23" s="19">
        <f t="shared" si="0"/>
        <v>6.5</v>
      </c>
      <c r="E23" s="20"/>
      <c r="F23" s="24">
        <v>20</v>
      </c>
      <c r="G23" s="22"/>
      <c r="H23" s="23">
        <v>6.5</v>
      </c>
      <c r="I23" s="19">
        <f>H23</f>
        <v>6.5</v>
      </c>
      <c r="J23" s="21"/>
      <c r="K23" s="24">
        <v>20</v>
      </c>
      <c r="L23" s="22"/>
      <c r="M23" s="23">
        <v>6.5</v>
      </c>
      <c r="N23" s="19">
        <f>M23</f>
        <v>6.5</v>
      </c>
      <c r="O23" s="21"/>
    </row>
    <row r="24" spans="1:15" ht="13.5">
      <c r="A24" s="71">
        <v>21</v>
      </c>
      <c r="B24" s="71">
        <v>2</v>
      </c>
      <c r="C24" s="72">
        <v>6</v>
      </c>
      <c r="D24" s="73">
        <f>C24*B24</f>
        <v>12</v>
      </c>
      <c r="E24" s="20"/>
      <c r="F24" s="71">
        <v>21</v>
      </c>
      <c r="G24" s="71">
        <v>2</v>
      </c>
      <c r="H24" s="72">
        <v>6</v>
      </c>
      <c r="I24" s="73">
        <f>H24*G24</f>
        <v>12</v>
      </c>
      <c r="J24" s="21"/>
      <c r="K24" s="71">
        <v>21</v>
      </c>
      <c r="L24" s="71">
        <v>2</v>
      </c>
      <c r="M24" s="72">
        <v>6.5</v>
      </c>
      <c r="N24" s="73">
        <f>M24*L24</f>
        <v>13</v>
      </c>
      <c r="O24" s="21"/>
    </row>
    <row r="25" spans="1:15" ht="13.5">
      <c r="A25" s="24">
        <v>22</v>
      </c>
      <c r="B25" s="22"/>
      <c r="C25" s="23">
        <v>6</v>
      </c>
      <c r="D25" s="19">
        <f t="shared" si="0"/>
        <v>6</v>
      </c>
      <c r="E25" s="20"/>
      <c r="F25" s="24">
        <v>22</v>
      </c>
      <c r="G25" s="22"/>
      <c r="H25" s="23">
        <v>5.5</v>
      </c>
      <c r="I25" s="19">
        <f>H25</f>
        <v>5.5</v>
      </c>
      <c r="J25" s="21"/>
      <c r="K25" s="24">
        <v>22</v>
      </c>
      <c r="L25" s="22"/>
      <c r="M25" s="23">
        <v>6</v>
      </c>
      <c r="N25" s="19">
        <f>M25</f>
        <v>6</v>
      </c>
      <c r="O25" s="21"/>
    </row>
    <row r="26" spans="1:15" s="30" customFormat="1" ht="12">
      <c r="A26" s="131"/>
      <c r="B26" s="131"/>
      <c r="C26" s="131"/>
      <c r="D26" s="27">
        <f>SUM(D4:D25)</f>
        <v>153</v>
      </c>
      <c r="E26" s="28"/>
      <c r="F26" s="131"/>
      <c r="G26" s="131"/>
      <c r="H26" s="131"/>
      <c r="I26" s="27">
        <f>SUM(I4:I25)</f>
        <v>150</v>
      </c>
      <c r="J26" s="29"/>
      <c r="K26" s="131"/>
      <c r="L26" s="131"/>
      <c r="M26" s="131"/>
      <c r="N26" s="27">
        <f>SUM(N4:N25)</f>
        <v>156</v>
      </c>
      <c r="O26" s="29"/>
    </row>
    <row r="27" spans="1:15" ht="15">
      <c r="A27" s="31">
        <v>1</v>
      </c>
      <c r="B27" s="31">
        <v>1</v>
      </c>
      <c r="C27" s="23">
        <v>6</v>
      </c>
      <c r="D27" s="19">
        <f>C27</f>
        <v>6</v>
      </c>
      <c r="E27" s="20"/>
      <c r="F27" s="31">
        <v>1</v>
      </c>
      <c r="G27" s="31">
        <v>1</v>
      </c>
      <c r="H27" s="23">
        <v>6</v>
      </c>
      <c r="I27" s="19">
        <f>H27</f>
        <v>6</v>
      </c>
      <c r="J27" s="21"/>
      <c r="K27" s="31">
        <v>1</v>
      </c>
      <c r="L27" s="31">
        <v>1</v>
      </c>
      <c r="M27" s="23">
        <v>6.5</v>
      </c>
      <c r="N27" s="19">
        <f>M27</f>
        <v>6.5</v>
      </c>
      <c r="O27" s="21"/>
    </row>
    <row r="28" spans="1:15" ht="15">
      <c r="A28" s="31">
        <v>2</v>
      </c>
      <c r="B28" s="31">
        <v>1</v>
      </c>
      <c r="C28" s="23">
        <v>6</v>
      </c>
      <c r="D28" s="19">
        <f>C28</f>
        <v>6</v>
      </c>
      <c r="E28" s="20"/>
      <c r="F28" s="31">
        <v>2</v>
      </c>
      <c r="G28" s="31">
        <v>1</v>
      </c>
      <c r="H28" s="23">
        <v>6</v>
      </c>
      <c r="I28" s="19">
        <f>H28</f>
        <v>6</v>
      </c>
      <c r="J28" s="21"/>
      <c r="K28" s="31">
        <v>2</v>
      </c>
      <c r="L28" s="31">
        <v>1</v>
      </c>
      <c r="M28" s="23">
        <v>6.5</v>
      </c>
      <c r="N28" s="19">
        <f>M28</f>
        <v>6.5</v>
      </c>
      <c r="O28" s="21"/>
    </row>
    <row r="29" spans="1:15" ht="15">
      <c r="A29" s="31">
        <v>3</v>
      </c>
      <c r="B29" s="31">
        <v>2</v>
      </c>
      <c r="C29" s="23">
        <v>6.5</v>
      </c>
      <c r="D29" s="19">
        <f>C29*2</f>
        <v>13</v>
      </c>
      <c r="E29" s="20"/>
      <c r="F29" s="31">
        <v>3</v>
      </c>
      <c r="G29" s="31">
        <v>2</v>
      </c>
      <c r="H29" s="23">
        <v>6</v>
      </c>
      <c r="I29" s="19">
        <f>H29*2</f>
        <v>12</v>
      </c>
      <c r="J29" s="21"/>
      <c r="K29" s="31">
        <v>3</v>
      </c>
      <c r="L29" s="31">
        <v>2</v>
      </c>
      <c r="M29" s="23">
        <v>6.5</v>
      </c>
      <c r="N29" s="19">
        <f>M29*2</f>
        <v>13</v>
      </c>
      <c r="O29" s="21"/>
    </row>
    <row r="30" spans="1:15" ht="15">
      <c r="A30" s="31">
        <v>4</v>
      </c>
      <c r="B30" s="31">
        <v>2</v>
      </c>
      <c r="C30" s="23">
        <v>6.5</v>
      </c>
      <c r="D30" s="19">
        <f>C30*2</f>
        <v>13</v>
      </c>
      <c r="E30" s="20"/>
      <c r="F30" s="31">
        <v>4</v>
      </c>
      <c r="G30" s="31">
        <v>2</v>
      </c>
      <c r="H30" s="23">
        <v>6</v>
      </c>
      <c r="I30" s="19">
        <f>H30*2</f>
        <v>12</v>
      </c>
      <c r="J30" s="21"/>
      <c r="K30" s="31">
        <v>4</v>
      </c>
      <c r="L30" s="31">
        <v>2</v>
      </c>
      <c r="M30" s="23">
        <v>7</v>
      </c>
      <c r="N30" s="19">
        <f>M30*2</f>
        <v>14</v>
      </c>
      <c r="O30" s="21"/>
    </row>
    <row r="31" spans="1:15" s="30" customFormat="1" ht="15" customHeight="1">
      <c r="A31" s="131"/>
      <c r="B31" s="131"/>
      <c r="C31" s="131"/>
      <c r="D31" s="27">
        <f>SUM(D27:D30)</f>
        <v>38</v>
      </c>
      <c r="E31" s="28"/>
      <c r="F31" s="130"/>
      <c r="G31" s="130"/>
      <c r="H31" s="130"/>
      <c r="I31" s="27">
        <f>SUM(I27:I30)</f>
        <v>36</v>
      </c>
      <c r="J31" s="29"/>
      <c r="K31" s="131"/>
      <c r="L31" s="131"/>
      <c r="M31" s="131"/>
      <c r="N31" s="27">
        <f>SUM(N27:N30)</f>
        <v>40</v>
      </c>
      <c r="O31" s="29"/>
    </row>
    <row r="32" spans="1:15" ht="12.75">
      <c r="A32" s="132"/>
      <c r="B32" s="132"/>
      <c r="C32" s="132"/>
      <c r="D32" s="132"/>
      <c r="E32" s="20"/>
      <c r="F32" s="132"/>
      <c r="G32" s="132"/>
      <c r="H32" s="132"/>
      <c r="I32" s="132"/>
      <c r="J32" s="21"/>
      <c r="K32" s="132"/>
      <c r="L32" s="132"/>
      <c r="M32" s="132"/>
      <c r="N32" s="132"/>
      <c r="O32" s="21"/>
    </row>
    <row r="33" spans="1:15" s="37" customFormat="1" ht="15" customHeight="1">
      <c r="A33" s="127"/>
      <c r="B33" s="127"/>
      <c r="C33" s="32">
        <f>SUM(D26+D31)-$D35-$D36</f>
        <v>189</v>
      </c>
      <c r="D33" s="48">
        <f>C33*100/310</f>
        <v>60.96774193548387</v>
      </c>
      <c r="E33" s="33"/>
      <c r="F33" s="127"/>
      <c r="G33" s="127"/>
      <c r="H33" s="32">
        <f>SUM(I26+I31)-$D35-$D36</f>
        <v>184</v>
      </c>
      <c r="I33" s="48">
        <f>H33*100/310</f>
        <v>59.354838709677416</v>
      </c>
      <c r="J33" s="34"/>
      <c r="K33" s="35"/>
      <c r="L33" s="36"/>
      <c r="M33" s="32">
        <f>SUM(N26+N31)-$D35-$D36</f>
        <v>194</v>
      </c>
      <c r="N33" s="48">
        <f>M33*100/310</f>
        <v>62.58064516129032</v>
      </c>
      <c r="O33" s="34"/>
    </row>
    <row r="35" spans="1:13" ht="18.75">
      <c r="A35" s="38" t="s">
        <v>18</v>
      </c>
      <c r="D35" s="39">
        <v>2</v>
      </c>
      <c r="F35" s="38"/>
      <c r="K35" s="10" t="str">
        <f>'rez '!E20</f>
        <v>Е:</v>
      </c>
      <c r="L35" s="11" t="str">
        <f>'rez '!F20</f>
        <v>Ковшова Ольга</v>
      </c>
      <c r="M35" s="11"/>
    </row>
    <row r="36" spans="1:13" ht="18.75">
      <c r="A36" s="38" t="s">
        <v>19</v>
      </c>
      <c r="D36" s="39">
        <v>0</v>
      </c>
      <c r="E36" s="40"/>
      <c r="F36" s="38"/>
      <c r="J36" s="41"/>
      <c r="K36" s="10" t="str">
        <f>'rez '!E21</f>
        <v>C:</v>
      </c>
      <c r="L36" s="11" t="str">
        <f>'rez '!F21</f>
        <v>Козіна Ірина</v>
      </c>
      <c r="M36" s="11"/>
    </row>
    <row r="37" spans="1:15" ht="18.75">
      <c r="A37" s="128" t="s">
        <v>20</v>
      </c>
      <c r="B37" s="128"/>
      <c r="C37" s="128"/>
      <c r="D37" s="42">
        <f>C33+H33+M33</f>
        <v>567</v>
      </c>
      <c r="E37" s="43"/>
      <c r="F37" s="44"/>
      <c r="G37" s="44"/>
      <c r="H37" s="43"/>
      <c r="I37" s="45"/>
      <c r="J37" s="45"/>
      <c r="K37" s="10" t="str">
        <f>'rez '!E22</f>
        <v>М:</v>
      </c>
      <c r="L37" s="11" t="str">
        <f>'rez '!F22</f>
        <v>Шкіптань Тетяна</v>
      </c>
      <c r="M37" s="11"/>
      <c r="N37" s="45"/>
      <c r="O37" s="44"/>
    </row>
    <row r="38" spans="1:15" ht="15.75">
      <c r="A38" s="128" t="s">
        <v>21</v>
      </c>
      <c r="B38" s="128"/>
      <c r="C38" s="128"/>
      <c r="D38" s="47">
        <f>(D33+I33+N33)/3</f>
        <v>60.967741935483865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45" customHeight="1">
      <c r="A39" s="46" t="s">
        <v>22</v>
      </c>
      <c r="D39" s="129" t="str">
        <f>'rez '!F15</f>
        <v>Префект, 2005, мер., руд., трак., Форт-Пех - Павла, 701797, Пеліховська О.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8" customHeight="1">
      <c r="A40" s="46" t="s">
        <v>23</v>
      </c>
      <c r="D40" s="134" t="str">
        <f>'rez '!C15</f>
        <v>Гудим Тетяна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32.25" customHeight="1">
      <c r="A41" s="46" t="s">
        <v>7</v>
      </c>
      <c r="D41" s="134" t="str">
        <f>'rez '!G15</f>
        <v>КСК "Фаворит", Київська обл.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1:13" ht="12.75">
      <c r="K42" s="133">
        <f>'rez '!C4</f>
        <v>41810</v>
      </c>
      <c r="L42" s="133"/>
      <c r="M42" s="133"/>
    </row>
    <row r="43" spans="1:15" ht="36.75" customHeight="1">
      <c r="A43" s="126" t="str">
        <f>'rez '!A1:Q1</f>
        <v>ВІДКРИТІ ВСЕУКРАЇНСЬКІ ЗМАГАННЯ З КІННОГО СПОРТУ (ВИЇЗДКА) ІІ етап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</sheetData>
  <sheetProtection/>
  <mergeCells count="22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D32"/>
    <mergeCell ref="F32:I32"/>
    <mergeCell ref="K32:N32"/>
    <mergeCell ref="D41:O41"/>
    <mergeCell ref="K42:M42"/>
    <mergeCell ref="A43:O43"/>
    <mergeCell ref="A33:B33"/>
    <mergeCell ref="F33:G33"/>
    <mergeCell ref="A37:C37"/>
    <mergeCell ref="A38:C38"/>
    <mergeCell ref="D39:O39"/>
    <mergeCell ref="D40:O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Судейская №2</dc:creator>
  <cp:keywords/>
  <dc:description/>
  <cp:lastModifiedBy>Юра</cp:lastModifiedBy>
  <cp:lastPrinted>2014-06-20T13:25:06Z</cp:lastPrinted>
  <dcterms:created xsi:type="dcterms:W3CDTF">2014-04-25T08:37:02Z</dcterms:created>
  <dcterms:modified xsi:type="dcterms:W3CDTF">2014-06-24T08:14:54Z</dcterms:modified>
  <cp:category/>
  <cp:version/>
  <cp:contentType/>
  <cp:contentStatus/>
</cp:coreProperties>
</file>