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6" activeTab="12"/>
  </bookViews>
  <sheets>
    <sheet name="рез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Лист1" sheetId="12" r:id="rId12"/>
    <sheet name="Лист2" sheetId="13" r:id="rId13"/>
  </sheets>
  <definedNames>
    <definedName name="_xlnm.Print_Area" localSheetId="0">'рез'!$A$1:$Q$24</definedName>
  </definedNames>
  <calcPr fullCalcOnLoad="1"/>
</workbook>
</file>

<file path=xl/sharedStrings.xml><?xml version="1.0" encoding="utf-8"?>
<sst xmlns="http://schemas.openxmlformats.org/spreadsheetml/2006/main" count="267" uniqueCount="76">
  <si>
    <t>Технічний протокол</t>
  </si>
  <si>
    <t>м. Жашків</t>
  </si>
  <si>
    <t>Місце</t>
  </si>
  <si>
    <t>№ коня</t>
  </si>
  <si>
    <t>ПІБ вершника</t>
  </si>
  <si>
    <t>Рік нар.</t>
  </si>
  <si>
    <t>Розр.</t>
  </si>
  <si>
    <t>Команда</t>
  </si>
  <si>
    <t>Тренер</t>
  </si>
  <si>
    <t>Судді</t>
  </si>
  <si>
    <t>Заг.</t>
  </si>
  <si>
    <t>Заг %</t>
  </si>
  <si>
    <t>Помилка</t>
  </si>
  <si>
    <t>С</t>
  </si>
  <si>
    <t>C:</t>
  </si>
  <si>
    <t>№п/п</t>
  </si>
  <si>
    <t>1 пом. - 2 бала</t>
  </si>
  <si>
    <t>2 пом. - 4 бала</t>
  </si>
  <si>
    <t>Заг. бал</t>
  </si>
  <si>
    <t>Заг. %</t>
  </si>
  <si>
    <t>Кінь</t>
  </si>
  <si>
    <t>Вершник</t>
  </si>
  <si>
    <t>Головний суддя ___________________/Кириченко В.В./</t>
  </si>
  <si>
    <t>Головний секретар_________________/Трондіна Ю.В./</t>
  </si>
  <si>
    <t>КМС</t>
  </si>
  <si>
    <t>МСМК</t>
  </si>
  <si>
    <t>Їзда UKR-L5</t>
  </si>
  <si>
    <t>E:</t>
  </si>
  <si>
    <t>M:</t>
  </si>
  <si>
    <t>Е</t>
  </si>
  <si>
    <t>М</t>
  </si>
  <si>
    <t>Кампі Володимир</t>
  </si>
  <si>
    <t>І</t>
  </si>
  <si>
    <t>КСК "Міраж", м. Київ</t>
  </si>
  <si>
    <t>Борис Ковшов</t>
  </si>
  <si>
    <t>Панченко Ірина</t>
  </si>
  <si>
    <t>МС</t>
  </si>
  <si>
    <t>ТОВ ПГ Бреч</t>
  </si>
  <si>
    <t>самостійно</t>
  </si>
  <si>
    <t>Кравченко Тетяна</t>
  </si>
  <si>
    <t>КСК ”Horses of Anastasia”,
м. Днепропетровск</t>
  </si>
  <si>
    <t>Ольга Чучкова</t>
  </si>
  <si>
    <t>Кличка коня, рік нар., стать, масть, порода, батько, мати, № паспорту, прізвище та ім’я власника</t>
  </si>
  <si>
    <t>ВІДКРИТІ ВСЕУКРАЇНСЬКІ ЗМАГАННЯ З КІННОГО СПОРТУ (ВИЇЗДКА) ІІ етап</t>
  </si>
  <si>
    <t>Шкіптань Тетяна</t>
  </si>
  <si>
    <t>Ковшова Ольга</t>
  </si>
  <si>
    <t>Козіна Ірина</t>
  </si>
  <si>
    <r>
      <rPr>
        <b/>
        <sz val="14"/>
        <color indexed="8"/>
        <rFont val="Bookman Old Style"/>
        <family val="1"/>
      </rPr>
      <t>Ротіна К</t>
    </r>
    <r>
      <rPr>
        <sz val="14"/>
        <color indexed="8"/>
        <rFont val="Bookman Old Style"/>
        <family val="1"/>
      </rPr>
      <t>, 2003, коб., т.-руда, Розентау-Вельтіна К, 703097, ТОВ ПГ Бреч</t>
    </r>
  </si>
  <si>
    <t>Сорокіна Варвара</t>
  </si>
  <si>
    <r>
      <rPr>
        <b/>
        <sz val="14"/>
        <color indexed="8"/>
        <rFont val="Bookman Old Style"/>
        <family val="1"/>
      </rPr>
      <t>Амстердам</t>
    </r>
    <r>
      <rPr>
        <sz val="14"/>
        <color indexed="8"/>
        <rFont val="Bookman Old Style"/>
        <family val="1"/>
      </rPr>
      <t>, 2005, мер., сір., вестф., Attace UA-Luciana, 702120, Рибалка А.Г.</t>
    </r>
  </si>
  <si>
    <t>КСБ "Динамо", м.Київ</t>
  </si>
  <si>
    <t xml:space="preserve">Габер Ірина </t>
  </si>
  <si>
    <r>
      <rPr>
        <b/>
        <sz val="14"/>
        <rFont val="Bookman Old Style"/>
        <family val="1"/>
      </rPr>
      <t>Шаляпін</t>
    </r>
    <r>
      <rPr>
        <sz val="14"/>
        <rFont val="Bookman Old Style"/>
        <family val="1"/>
      </rPr>
      <t>, 2007, жер, темногнідий, УВП, Лідо - Шанті, 756925, Соколова А.Ю.</t>
    </r>
  </si>
  <si>
    <t>м.Київ КСК"Grand Horsе"</t>
  </si>
  <si>
    <t>Світлана Шахрай</t>
  </si>
  <si>
    <t xml:space="preserve">Белова Валерія </t>
  </si>
  <si>
    <r>
      <rPr>
        <b/>
        <sz val="14"/>
        <color indexed="8"/>
        <rFont val="Bookman Old Style"/>
        <family val="1"/>
      </rPr>
      <t>Largeau</t>
    </r>
    <r>
      <rPr>
        <sz val="14"/>
        <color indexed="8"/>
        <rFont val="Bookman Old Style"/>
        <family val="1"/>
      </rPr>
      <t>, 2002, мер., гн., ольденбурзька, Landol-Barina, UKR40123, Павелко Алена</t>
    </r>
  </si>
  <si>
    <r>
      <rPr>
        <b/>
        <sz val="14"/>
        <rFont val="Bookman Old Style"/>
        <family val="1"/>
      </rPr>
      <t>Бурхан</t>
    </r>
    <r>
      <rPr>
        <sz val="14"/>
        <rFont val="Bookman Old Style"/>
        <family val="1"/>
      </rPr>
      <t>, 2004, мер., вор., УВП, Хітон-Блокада, 756875, Тетяна Ковшова</t>
    </r>
  </si>
  <si>
    <t>Гудим Тетяна</t>
  </si>
  <si>
    <r>
      <rPr>
        <b/>
        <sz val="14"/>
        <color indexed="8"/>
        <rFont val="Bookman Old Style"/>
        <family val="1"/>
      </rPr>
      <t>Префект</t>
    </r>
    <r>
      <rPr>
        <sz val="14"/>
        <color indexed="8"/>
        <rFont val="Bookman Old Style"/>
        <family val="1"/>
      </rPr>
      <t>, 2005, мер., руд., трак., Форт-Пех - Павла, 701797, Пеліховська О.</t>
    </r>
  </si>
  <si>
    <t>КСК "Фаворит", Київська обл.</t>
  </si>
  <si>
    <t>Світлана Кисельова</t>
  </si>
  <si>
    <t>Royal Horse Club, м. Київ</t>
  </si>
  <si>
    <t>Черних Сергій</t>
  </si>
  <si>
    <r>
      <rPr>
        <b/>
        <sz val="14"/>
        <color indexed="8"/>
        <rFont val="Bookman Old Style"/>
        <family val="1"/>
      </rPr>
      <t>Хартман PKZ</t>
    </r>
    <r>
      <rPr>
        <sz val="14"/>
        <color indexed="8"/>
        <rFont val="Bookman Old Style"/>
        <family val="1"/>
      </rPr>
      <t>, 2007, жер., гн., BWP, Contact-Genya, 702457, ПКЗ</t>
    </r>
  </si>
  <si>
    <t>Петриківський кінний завд</t>
  </si>
  <si>
    <t>Тетяна Копилова</t>
  </si>
  <si>
    <t>Коковська Юлія</t>
  </si>
  <si>
    <r>
      <rPr>
        <b/>
        <sz val="14"/>
        <color indexed="8"/>
        <rFont val="Bookman Old Style"/>
        <family val="1"/>
      </rPr>
      <t>Охотник</t>
    </r>
    <r>
      <rPr>
        <sz val="14"/>
        <color indexed="8"/>
        <rFont val="Bookman Old Style"/>
        <family val="1"/>
      </rPr>
      <t>, 2003, мер., руд., УВП, Хітон-Оранта, 003129, Коковська Юлія</t>
    </r>
  </si>
  <si>
    <t>КСК "ІІС-КЛО"</t>
  </si>
  <si>
    <t>Полюк Євгенія</t>
  </si>
  <si>
    <r>
      <rPr>
        <b/>
        <sz val="14"/>
        <color indexed="8"/>
        <rFont val="Bookman Old Style"/>
        <family val="1"/>
      </rPr>
      <t>Vektor</t>
    </r>
    <r>
      <rPr>
        <sz val="14"/>
        <color indexed="8"/>
        <rFont val="Bookman Old Style"/>
        <family val="1"/>
      </rPr>
      <t>, 2007, жер., руд., УВП, Termin-Verba, 702440, Стороженко Ксенія</t>
    </r>
  </si>
  <si>
    <t>Ксенія Стороженко</t>
  </si>
  <si>
    <t>Вик. розр.</t>
  </si>
  <si>
    <t>ІІ</t>
  </si>
  <si>
    <r>
      <rPr>
        <b/>
        <sz val="14"/>
        <color indexed="8"/>
        <rFont val="Bookman Old Style"/>
        <family val="1"/>
      </rPr>
      <t>Тілке фан хет Вантье</t>
    </r>
    <r>
      <rPr>
        <sz val="14"/>
        <color indexed="8"/>
        <rFont val="Bookman Old Style"/>
        <family val="1"/>
      </rPr>
      <t>, 2006, коб., вор., Фрізська, Folkert-Wietske, 703155, Сідорова Л.</t>
    </r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</si>
</sst>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"/>
    <numFmt numFmtId="165" formatCode="0.0"/>
  </numFmts>
  <fonts count="63">
    <font>
      <sz val="10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u val="single"/>
      <sz val="11"/>
      <name val="Times New Roman"/>
      <family val="1"/>
    </font>
    <font>
      <b/>
      <sz val="18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4"/>
      <color indexed="8"/>
      <name val="Bookman Old Style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b/>
      <sz val="14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Bookman Old Style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7" fillId="0" borderId="10" xfId="0" applyFon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7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165" fontId="8" fillId="0" borderId="10" xfId="0" applyNumberFormat="1" applyFont="1" applyBorder="1" applyAlignment="1">
      <alignment horizontal="right"/>
    </xf>
    <xf numFmtId="0" fontId="16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8" fillId="0" borderId="10" xfId="0" applyFont="1" applyBorder="1" applyAlignment="1">
      <alignment/>
    </xf>
    <xf numFmtId="165" fontId="1" fillId="36" borderId="10" xfId="0" applyNumberFormat="1" applyFont="1" applyFill="1" applyBorder="1" applyAlignment="1">
      <alignment/>
    </xf>
    <xf numFmtId="164" fontId="8" fillId="36" borderId="10" xfId="0" applyNumberFormat="1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9" fillId="0" borderId="0" xfId="0" applyFont="1" applyAlignment="1">
      <alignment/>
    </xf>
    <xf numFmtId="0" fontId="1" fillId="34" borderId="10" xfId="0" applyFont="1" applyFill="1" applyBorder="1" applyAlignment="1">
      <alignment/>
    </xf>
    <xf numFmtId="0" fontId="9" fillId="0" borderId="0" xfId="0" applyFont="1" applyAlignment="1">
      <alignment horizontal="right" vertical="center"/>
    </xf>
    <xf numFmtId="0" fontId="20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165" fontId="21" fillId="37" borderId="1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4" fontId="21" fillId="37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22" fillId="0" borderId="0" xfId="0" applyFont="1" applyAlignment="1">
      <alignment/>
    </xf>
    <xf numFmtId="164" fontId="11" fillId="35" borderId="11" xfId="0" applyNumberFormat="1" applyFont="1" applyFill="1" applyBorder="1" applyAlignment="1">
      <alignment horizontal="center" vertical="center" wrapText="1"/>
    </xf>
    <xf numFmtId="1" fontId="11" fillId="35" borderId="11" xfId="0" applyNumberFormat="1" applyFont="1" applyFill="1" applyBorder="1" applyAlignment="1">
      <alignment horizontal="center" vertical="center" wrapText="1"/>
    </xf>
    <xf numFmtId="165" fontId="11" fillId="0" borderId="11" xfId="0" applyNumberFormat="1" applyFont="1" applyFill="1" applyBorder="1" applyAlignment="1">
      <alignment horizontal="center" vertical="center" wrapText="1"/>
    </xf>
    <xf numFmtId="164" fontId="11" fillId="35" borderId="12" xfId="0" applyNumberFormat="1" applyFont="1" applyFill="1" applyBorder="1" applyAlignment="1">
      <alignment horizontal="center" vertical="center" wrapText="1"/>
    </xf>
    <xf numFmtId="1" fontId="11" fillId="35" borderId="13" xfId="0" applyNumberFormat="1" applyFont="1" applyFill="1" applyBorder="1" applyAlignment="1">
      <alignment horizontal="center" vertical="center" wrapText="1"/>
    </xf>
    <xf numFmtId="164" fontId="11" fillId="35" borderId="13" xfId="0" applyNumberFormat="1" applyFont="1" applyFill="1" applyBorder="1" applyAlignment="1">
      <alignment horizontal="center" vertical="center" wrapText="1"/>
    </xf>
    <xf numFmtId="165" fontId="11" fillId="0" borderId="13" xfId="0" applyNumberFormat="1" applyFont="1" applyFill="1" applyBorder="1" applyAlignment="1">
      <alignment horizontal="center" vertical="center" wrapText="1"/>
    </xf>
    <xf numFmtId="164" fontId="11" fillId="35" borderId="14" xfId="0" applyNumberFormat="1" applyFont="1" applyFill="1" applyBorder="1" applyAlignment="1">
      <alignment horizontal="center" vertical="center" wrapText="1"/>
    </xf>
    <xf numFmtId="164" fontId="11" fillId="35" borderId="15" xfId="0" applyNumberFormat="1" applyFont="1" applyFill="1" applyBorder="1" applyAlignment="1">
      <alignment horizontal="center" vertical="center" wrapText="1"/>
    </xf>
    <xf numFmtId="1" fontId="11" fillId="35" borderId="16" xfId="0" applyNumberFormat="1" applyFont="1" applyFill="1" applyBorder="1" applyAlignment="1">
      <alignment horizontal="center" vertical="center" wrapText="1"/>
    </xf>
    <xf numFmtId="164" fontId="11" fillId="35" borderId="16" xfId="0" applyNumberFormat="1" applyFont="1" applyFill="1" applyBorder="1" applyAlignment="1">
      <alignment horizontal="center" vertical="center" wrapText="1"/>
    </xf>
    <xf numFmtId="165" fontId="11" fillId="0" borderId="16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Fill="1" applyBorder="1" applyAlignment="1">
      <alignment horizontal="center" vertical="center" wrapText="1"/>
    </xf>
    <xf numFmtId="164" fontId="11" fillId="0" borderId="21" xfId="0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1" fontId="11" fillId="35" borderId="24" xfId="0" applyNumberFormat="1" applyFont="1" applyFill="1" applyBorder="1" applyAlignment="1">
      <alignment horizontal="center" vertical="center" wrapText="1"/>
    </xf>
    <xf numFmtId="1" fontId="11" fillId="35" borderId="25" xfId="0" applyNumberFormat="1" applyFont="1" applyFill="1" applyBorder="1" applyAlignment="1">
      <alignment horizontal="center" vertical="center" wrapText="1"/>
    </xf>
    <xf numFmtId="1" fontId="11" fillId="35" borderId="26" xfId="0" applyNumberFormat="1" applyFont="1" applyFill="1" applyBorder="1" applyAlignment="1">
      <alignment horizontal="center" vertical="center" wrapText="1"/>
    </xf>
    <xf numFmtId="165" fontId="11" fillId="0" borderId="12" xfId="0" applyNumberFormat="1" applyFont="1" applyFill="1" applyBorder="1" applyAlignment="1">
      <alignment horizontal="center" vertical="center" wrapText="1"/>
    </xf>
    <xf numFmtId="165" fontId="11" fillId="0" borderId="14" xfId="0" applyNumberFormat="1" applyFont="1" applyFill="1" applyBorder="1" applyAlignment="1">
      <alignment horizontal="center" vertical="center" wrapText="1"/>
    </xf>
    <xf numFmtId="165" fontId="11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textRotation="90" wrapText="1"/>
    </xf>
    <xf numFmtId="0" fontId="21" fillId="0" borderId="28" xfId="0" applyFont="1" applyBorder="1" applyAlignment="1">
      <alignment horizontal="center" vertical="center" textRotation="90" wrapText="1"/>
    </xf>
    <xf numFmtId="0" fontId="21" fillId="0" borderId="29" xfId="0" applyFont="1" applyBorder="1" applyAlignment="1">
      <alignment horizontal="center" vertical="center" textRotation="90" wrapText="1"/>
    </xf>
    <xf numFmtId="0" fontId="21" fillId="0" borderId="30" xfId="0" applyFont="1" applyBorder="1" applyAlignment="1">
      <alignment horizontal="center" vertical="center" textRotation="90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textRotation="90" wrapText="1"/>
    </xf>
    <xf numFmtId="0" fontId="10" fillId="0" borderId="35" xfId="0" applyFont="1" applyBorder="1" applyAlignment="1">
      <alignment horizontal="center" vertical="center" textRotation="90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17" fillId="36" borderId="10" xfId="0" applyFont="1" applyFill="1" applyBorder="1" applyAlignment="1">
      <alignment horizontal="center"/>
    </xf>
    <xf numFmtId="0" fontId="15" fillId="37" borderId="1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vertical="center" wrapText="1"/>
    </xf>
    <xf numFmtId="14" fontId="9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28575</xdr:rowOff>
    </xdr:from>
    <xdr:to>
      <xdr:col>2</xdr:col>
      <xdr:colOff>752475</xdr:colOff>
      <xdr:row>2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575"/>
          <a:ext cx="609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95250</xdr:colOff>
      <xdr:row>0</xdr:row>
      <xdr:rowOff>123825</xdr:rowOff>
    </xdr:from>
    <xdr:to>
      <xdr:col>16</xdr:col>
      <xdr:colOff>28575</xdr:colOff>
      <xdr:row>3</xdr:row>
      <xdr:rowOff>190500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rcRect l="21295" t="34216" r="18537" b="27375"/>
        <a:stretch>
          <a:fillRect/>
        </a:stretch>
      </xdr:blipFill>
      <xdr:spPr>
        <a:xfrm>
          <a:off x="13268325" y="123825"/>
          <a:ext cx="1123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0</xdr:row>
      <xdr:rowOff>28575</xdr:rowOff>
    </xdr:from>
    <xdr:to>
      <xdr:col>2</xdr:col>
      <xdr:colOff>752475</xdr:colOff>
      <xdr:row>2</xdr:row>
      <xdr:rowOff>247650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575"/>
          <a:ext cx="609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28575</xdr:rowOff>
    </xdr:from>
    <xdr:to>
      <xdr:col>2</xdr:col>
      <xdr:colOff>752475</xdr:colOff>
      <xdr:row>2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575"/>
          <a:ext cx="609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95250</xdr:colOff>
      <xdr:row>0</xdr:row>
      <xdr:rowOff>123825</xdr:rowOff>
    </xdr:from>
    <xdr:to>
      <xdr:col>16</xdr:col>
      <xdr:colOff>28575</xdr:colOff>
      <xdr:row>3</xdr:row>
      <xdr:rowOff>190500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rcRect l="21295" t="34216" r="18537" b="27375"/>
        <a:stretch>
          <a:fillRect/>
        </a:stretch>
      </xdr:blipFill>
      <xdr:spPr>
        <a:xfrm>
          <a:off x="13268325" y="123825"/>
          <a:ext cx="1123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0</xdr:row>
      <xdr:rowOff>28575</xdr:rowOff>
    </xdr:from>
    <xdr:to>
      <xdr:col>2</xdr:col>
      <xdr:colOff>752475</xdr:colOff>
      <xdr:row>2</xdr:row>
      <xdr:rowOff>247650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575"/>
          <a:ext cx="609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zoomScale="70" zoomScaleNormal="70" zoomScalePageLayoutView="0" workbookViewId="0" topLeftCell="A10">
      <selection activeCell="H17" sqref="H17"/>
    </sheetView>
  </sheetViews>
  <sheetFormatPr defaultColWidth="9.140625" defaultRowHeight="12.75"/>
  <cols>
    <col min="1" max="1" width="4.421875" style="1" customWidth="1"/>
    <col min="2" max="2" width="6.7109375" style="1" customWidth="1"/>
    <col min="3" max="3" width="25.57421875" style="1" customWidth="1"/>
    <col min="4" max="4" width="8.7109375" style="1" bestFit="1" customWidth="1"/>
    <col min="5" max="5" width="10.140625" style="1" customWidth="1"/>
    <col min="6" max="6" width="50.57421875" style="1" customWidth="1"/>
    <col min="7" max="7" width="27.7109375" style="1" customWidth="1"/>
    <col min="8" max="8" width="20.7109375" style="1" customWidth="1"/>
    <col min="9" max="9" width="11.00390625" style="1" customWidth="1"/>
    <col min="10" max="10" width="4.140625" style="1" customWidth="1"/>
    <col min="11" max="11" width="10.00390625" style="1" customWidth="1"/>
    <col min="12" max="12" width="3.8515625" style="1" customWidth="1"/>
    <col min="13" max="13" width="9.7109375" style="1" customWidth="1"/>
    <col min="14" max="14" width="4.28125" style="1" customWidth="1"/>
    <col min="15" max="15" width="8.140625" style="1" customWidth="1"/>
    <col min="16" max="16" width="9.7109375" style="1" customWidth="1"/>
    <col min="17" max="17" width="4.421875" style="1" customWidth="1"/>
    <col min="18" max="18" width="2.57421875" style="1" customWidth="1"/>
    <col min="19" max="19" width="4.140625" style="1" customWidth="1"/>
    <col min="20" max="20" width="6.00390625" style="1" customWidth="1"/>
    <col min="21" max="21" width="4.57421875" style="1" customWidth="1"/>
    <col min="22" max="16384" width="9.140625" style="1" customWidth="1"/>
  </cols>
  <sheetData>
    <row r="1" spans="1:18" s="3" customFormat="1" ht="21" customHeight="1">
      <c r="A1" s="102" t="s">
        <v>43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2"/>
    </row>
    <row r="2" spans="1:19" s="3" customFormat="1" ht="18.7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2"/>
      <c r="S2" s="2"/>
    </row>
    <row r="3" spans="1:19" s="3" customFormat="1" ht="19.5" customHeight="1">
      <c r="A3" s="103" t="s">
        <v>26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4"/>
      <c r="S3" s="4"/>
    </row>
    <row r="4" spans="3:13" s="5" customFormat="1" ht="19.5" customHeight="1">
      <c r="C4" s="6">
        <v>41811</v>
      </c>
      <c r="D4" s="7"/>
      <c r="H4" s="7"/>
      <c r="M4" s="5" t="s">
        <v>1</v>
      </c>
    </row>
    <row r="5" spans="4:13" s="5" customFormat="1" ht="14.25" customHeight="1" thickBot="1">
      <c r="D5" s="7"/>
      <c r="H5" s="7"/>
      <c r="M5" s="8"/>
    </row>
    <row r="6" spans="1:17" ht="21.75" customHeight="1" thickBot="1">
      <c r="A6" s="104" t="s">
        <v>2</v>
      </c>
      <c r="B6" s="106" t="s">
        <v>3</v>
      </c>
      <c r="C6" s="108" t="s">
        <v>4</v>
      </c>
      <c r="D6" s="108" t="s">
        <v>5</v>
      </c>
      <c r="E6" s="108" t="s">
        <v>6</v>
      </c>
      <c r="F6" s="108" t="s">
        <v>42</v>
      </c>
      <c r="G6" s="108" t="s">
        <v>7</v>
      </c>
      <c r="H6" s="110" t="s">
        <v>8</v>
      </c>
      <c r="I6" s="112" t="s">
        <v>9</v>
      </c>
      <c r="J6" s="112"/>
      <c r="K6" s="112"/>
      <c r="L6" s="112"/>
      <c r="M6" s="112"/>
      <c r="N6" s="112"/>
      <c r="O6" s="113" t="s">
        <v>10</v>
      </c>
      <c r="P6" s="115" t="s">
        <v>11</v>
      </c>
      <c r="Q6" s="117" t="s">
        <v>12</v>
      </c>
    </row>
    <row r="7" spans="1:17" s="5" customFormat="1" ht="36" customHeight="1" thickBot="1">
      <c r="A7" s="105"/>
      <c r="B7" s="107"/>
      <c r="C7" s="109"/>
      <c r="D7" s="109"/>
      <c r="E7" s="109"/>
      <c r="F7" s="109"/>
      <c r="G7" s="109"/>
      <c r="H7" s="111"/>
      <c r="I7" s="119" t="s">
        <v>29</v>
      </c>
      <c r="J7" s="119"/>
      <c r="K7" s="120" t="s">
        <v>13</v>
      </c>
      <c r="L7" s="120"/>
      <c r="M7" s="120" t="s">
        <v>30</v>
      </c>
      <c r="N7" s="120"/>
      <c r="O7" s="114"/>
      <c r="P7" s="116"/>
      <c r="Q7" s="118"/>
    </row>
    <row r="8" spans="1:17" s="9" customFormat="1" ht="54">
      <c r="A8" s="69">
        <f aca="true" t="shared" si="0" ref="A8:A17">RANK(P8,$P$8:$P$17)</f>
        <v>1</v>
      </c>
      <c r="B8" s="83">
        <v>99</v>
      </c>
      <c r="C8" s="84" t="s">
        <v>35</v>
      </c>
      <c r="D8" s="84">
        <v>1982</v>
      </c>
      <c r="E8" s="84" t="s">
        <v>36</v>
      </c>
      <c r="F8" s="87" t="s">
        <v>47</v>
      </c>
      <c r="G8" s="87" t="s">
        <v>37</v>
      </c>
      <c r="H8" s="88" t="s">
        <v>38</v>
      </c>
      <c r="I8" s="60">
        <f>1!$D$36</f>
        <v>62</v>
      </c>
      <c r="J8" s="61">
        <f aca="true" t="shared" si="1" ref="J8:J17">RANK(I8,$I$8:$I$17)</f>
        <v>1</v>
      </c>
      <c r="K8" s="62">
        <f>1!$I$36</f>
        <v>65.85714285714286</v>
      </c>
      <c r="L8" s="61">
        <f aca="true" t="shared" si="2" ref="L8:L17">RANK(K8,$K$8:$K$17)</f>
        <v>1</v>
      </c>
      <c r="M8" s="62">
        <f>1!$N$36</f>
        <v>67</v>
      </c>
      <c r="N8" s="61">
        <f aca="true" t="shared" si="3" ref="N8:N17">RANK(M8,$M$8:$M$17)</f>
        <v>1</v>
      </c>
      <c r="O8" s="63">
        <f>1!$D$40</f>
        <v>682</v>
      </c>
      <c r="P8" s="91">
        <f>1!$D$41</f>
        <v>64.95238095238095</v>
      </c>
      <c r="Q8" s="72"/>
    </row>
    <row r="9" spans="1:17" s="9" customFormat="1" ht="54">
      <c r="A9" s="70">
        <f t="shared" si="0"/>
        <v>2</v>
      </c>
      <c r="B9" s="75">
        <v>73</v>
      </c>
      <c r="C9" s="76" t="s">
        <v>48</v>
      </c>
      <c r="D9" s="76">
        <v>1989</v>
      </c>
      <c r="E9" s="76" t="s">
        <v>36</v>
      </c>
      <c r="F9" s="77" t="s">
        <v>49</v>
      </c>
      <c r="G9" s="77" t="s">
        <v>50</v>
      </c>
      <c r="H9" s="94" t="s">
        <v>38</v>
      </c>
      <c r="I9" s="64">
        <f>2!$D$36</f>
        <v>60.142857142857146</v>
      </c>
      <c r="J9" s="58">
        <f t="shared" si="1"/>
        <v>3</v>
      </c>
      <c r="K9" s="57">
        <f>2!$I$36</f>
        <v>65.85714285714286</v>
      </c>
      <c r="L9" s="58">
        <f t="shared" si="2"/>
        <v>1</v>
      </c>
      <c r="M9" s="57">
        <f>2!$N$36</f>
        <v>63.285714285714285</v>
      </c>
      <c r="N9" s="58">
        <f t="shared" si="3"/>
        <v>2</v>
      </c>
      <c r="O9" s="59">
        <f>2!$D$40</f>
        <v>662.5</v>
      </c>
      <c r="P9" s="92">
        <f>2!$D$41</f>
        <v>63.095238095238095</v>
      </c>
      <c r="Q9" s="73"/>
    </row>
    <row r="10" spans="1:17" s="9" customFormat="1" ht="54">
      <c r="A10" s="70">
        <f t="shared" si="0"/>
        <v>6</v>
      </c>
      <c r="B10" s="75">
        <v>71</v>
      </c>
      <c r="C10" s="76" t="s">
        <v>51</v>
      </c>
      <c r="D10" s="76">
        <v>1967</v>
      </c>
      <c r="E10" s="76" t="s">
        <v>32</v>
      </c>
      <c r="F10" s="86" t="s">
        <v>52</v>
      </c>
      <c r="G10" s="86" t="s">
        <v>53</v>
      </c>
      <c r="H10" s="78" t="s">
        <v>54</v>
      </c>
      <c r="I10" s="64">
        <f>3!$D$36</f>
        <v>58.142857142857146</v>
      </c>
      <c r="J10" s="58">
        <f t="shared" si="1"/>
        <v>8</v>
      </c>
      <c r="K10" s="57">
        <f>3!$I$36</f>
        <v>60.285714285714285</v>
      </c>
      <c r="L10" s="58">
        <f t="shared" si="2"/>
        <v>6</v>
      </c>
      <c r="M10" s="57">
        <f>3!$N$36</f>
        <v>59.714285714285715</v>
      </c>
      <c r="N10" s="58">
        <f t="shared" si="3"/>
        <v>6</v>
      </c>
      <c r="O10" s="59">
        <f>3!$D$40</f>
        <v>623.5</v>
      </c>
      <c r="P10" s="92">
        <f>3!$D$41</f>
        <v>59.38095238095238</v>
      </c>
      <c r="Q10" s="73"/>
    </row>
    <row r="11" spans="1:17" s="9" customFormat="1" ht="72">
      <c r="A11" s="70">
        <f t="shared" si="0"/>
        <v>5</v>
      </c>
      <c r="B11" s="75">
        <v>49</v>
      </c>
      <c r="C11" s="76" t="s">
        <v>55</v>
      </c>
      <c r="D11" s="76">
        <v>1990</v>
      </c>
      <c r="E11" s="76" t="s">
        <v>24</v>
      </c>
      <c r="F11" s="77" t="s">
        <v>56</v>
      </c>
      <c r="G11" s="77" t="s">
        <v>40</v>
      </c>
      <c r="H11" s="78" t="s">
        <v>41</v>
      </c>
      <c r="I11" s="64">
        <f>4!$D$36</f>
        <v>58.285714285714285</v>
      </c>
      <c r="J11" s="58">
        <f t="shared" si="1"/>
        <v>7</v>
      </c>
      <c r="K11" s="57">
        <f>4!$I$36</f>
        <v>61.57142857142857</v>
      </c>
      <c r="L11" s="58">
        <f t="shared" si="2"/>
        <v>5</v>
      </c>
      <c r="M11" s="57">
        <f>4!$N$36</f>
        <v>62</v>
      </c>
      <c r="N11" s="58">
        <f t="shared" si="3"/>
        <v>4</v>
      </c>
      <c r="O11" s="59">
        <f>4!$D$40</f>
        <v>636.5</v>
      </c>
      <c r="P11" s="92">
        <f>4!$D$41</f>
        <v>60.61904761904762</v>
      </c>
      <c r="Q11" s="73"/>
    </row>
    <row r="12" spans="1:17" s="9" customFormat="1" ht="54">
      <c r="A12" s="70">
        <f t="shared" si="0"/>
        <v>7</v>
      </c>
      <c r="B12" s="75">
        <v>39</v>
      </c>
      <c r="C12" s="85" t="s">
        <v>31</v>
      </c>
      <c r="D12" s="85">
        <v>1998</v>
      </c>
      <c r="E12" s="86" t="s">
        <v>32</v>
      </c>
      <c r="F12" s="86" t="s">
        <v>57</v>
      </c>
      <c r="G12" s="86" t="s">
        <v>33</v>
      </c>
      <c r="H12" s="89" t="s">
        <v>34</v>
      </c>
      <c r="I12" s="64">
        <f>5!$D$36</f>
        <v>58.57142857142857</v>
      </c>
      <c r="J12" s="58">
        <f t="shared" si="1"/>
        <v>6</v>
      </c>
      <c r="K12" s="57">
        <f>5!$I$36</f>
        <v>60</v>
      </c>
      <c r="L12" s="58">
        <f t="shared" si="2"/>
        <v>7</v>
      </c>
      <c r="M12" s="57">
        <f>5!$N$36</f>
        <v>59.42857142857143</v>
      </c>
      <c r="N12" s="58">
        <f t="shared" si="3"/>
        <v>8</v>
      </c>
      <c r="O12" s="59">
        <f>5!$D$40</f>
        <v>623</v>
      </c>
      <c r="P12" s="92">
        <f>5!$D$41</f>
        <v>59.333333333333336</v>
      </c>
      <c r="Q12" s="73"/>
    </row>
    <row r="13" spans="1:17" s="9" customFormat="1" ht="54">
      <c r="A13" s="70">
        <f t="shared" si="0"/>
        <v>9</v>
      </c>
      <c r="B13" s="75">
        <v>78</v>
      </c>
      <c r="C13" s="76" t="s">
        <v>58</v>
      </c>
      <c r="D13" s="76">
        <v>1985</v>
      </c>
      <c r="E13" s="76" t="s">
        <v>24</v>
      </c>
      <c r="F13" s="77" t="s">
        <v>59</v>
      </c>
      <c r="G13" s="77" t="s">
        <v>60</v>
      </c>
      <c r="H13" s="78" t="s">
        <v>61</v>
      </c>
      <c r="I13" s="64">
        <f>6!$D$36</f>
        <v>59.42857142857143</v>
      </c>
      <c r="J13" s="58">
        <f t="shared" si="1"/>
        <v>5</v>
      </c>
      <c r="K13" s="57">
        <f>6!$I$36</f>
        <v>59.142857142857146</v>
      </c>
      <c r="L13" s="58">
        <f t="shared" si="2"/>
        <v>9</v>
      </c>
      <c r="M13" s="57">
        <f>6!$N$36</f>
        <v>57.142857142857146</v>
      </c>
      <c r="N13" s="58">
        <f t="shared" si="3"/>
        <v>9</v>
      </c>
      <c r="O13" s="59">
        <f>6!$D$40</f>
        <v>615</v>
      </c>
      <c r="P13" s="92">
        <f>6!$D$41</f>
        <v>58.57142857142858</v>
      </c>
      <c r="Q13" s="73"/>
    </row>
    <row r="14" spans="1:17" s="9" customFormat="1" ht="54">
      <c r="A14" s="70">
        <f t="shared" si="0"/>
        <v>8</v>
      </c>
      <c r="B14" s="75">
        <v>121</v>
      </c>
      <c r="C14" s="76" t="s">
        <v>39</v>
      </c>
      <c r="D14" s="76">
        <v>1974</v>
      </c>
      <c r="E14" s="76" t="s">
        <v>24</v>
      </c>
      <c r="F14" s="77" t="s">
        <v>75</v>
      </c>
      <c r="G14" s="77" t="s">
        <v>62</v>
      </c>
      <c r="H14" s="78" t="s">
        <v>38</v>
      </c>
      <c r="I14" s="64">
        <f>7!$D$36</f>
        <v>56.857142857142854</v>
      </c>
      <c r="J14" s="58">
        <f t="shared" si="1"/>
        <v>9</v>
      </c>
      <c r="K14" s="57">
        <f>7!$I$36</f>
        <v>59.857142857142854</v>
      </c>
      <c r="L14" s="58">
        <f t="shared" si="2"/>
        <v>8</v>
      </c>
      <c r="M14" s="57">
        <f>7!$N$36</f>
        <v>59.714285714285715</v>
      </c>
      <c r="N14" s="58">
        <f t="shared" si="3"/>
        <v>6</v>
      </c>
      <c r="O14" s="59">
        <f>7!$D$40</f>
        <v>617.5</v>
      </c>
      <c r="P14" s="92">
        <f>7!$D$41</f>
        <v>58.8095238095238</v>
      </c>
      <c r="Q14" s="90"/>
    </row>
    <row r="15" spans="1:17" s="9" customFormat="1" ht="36">
      <c r="A15" s="70">
        <f t="shared" si="0"/>
        <v>3</v>
      </c>
      <c r="B15" s="75">
        <v>92</v>
      </c>
      <c r="C15" s="76" t="s">
        <v>63</v>
      </c>
      <c r="D15" s="76">
        <v>1983</v>
      </c>
      <c r="E15" s="85" t="s">
        <v>25</v>
      </c>
      <c r="F15" s="77" t="s">
        <v>64</v>
      </c>
      <c r="G15" s="77" t="s">
        <v>65</v>
      </c>
      <c r="H15" s="78" t="s">
        <v>66</v>
      </c>
      <c r="I15" s="64">
        <f>8!$D$36</f>
        <v>60.42857142857143</v>
      </c>
      <c r="J15" s="58">
        <f t="shared" si="1"/>
        <v>2</v>
      </c>
      <c r="K15" s="57">
        <f>8!$I$36</f>
        <v>62.42857142857143</v>
      </c>
      <c r="L15" s="58">
        <f t="shared" si="2"/>
        <v>4</v>
      </c>
      <c r="M15" s="57">
        <f>8!$N$36</f>
        <v>63.285714285714285</v>
      </c>
      <c r="N15" s="58">
        <f t="shared" si="3"/>
        <v>2</v>
      </c>
      <c r="O15" s="59">
        <f>8!$D$40</f>
        <v>651.5</v>
      </c>
      <c r="P15" s="92">
        <f>8!$D$41</f>
        <v>62.047619047619044</v>
      </c>
      <c r="Q15" s="90"/>
    </row>
    <row r="16" spans="1:17" s="9" customFormat="1" ht="54">
      <c r="A16" s="70">
        <f t="shared" si="0"/>
        <v>10</v>
      </c>
      <c r="B16" s="75">
        <v>26</v>
      </c>
      <c r="C16" s="76" t="s">
        <v>67</v>
      </c>
      <c r="D16" s="76">
        <v>1993</v>
      </c>
      <c r="E16" s="76" t="s">
        <v>24</v>
      </c>
      <c r="F16" s="77" t="s">
        <v>68</v>
      </c>
      <c r="G16" s="86" t="s">
        <v>69</v>
      </c>
      <c r="H16" s="78" t="s">
        <v>38</v>
      </c>
      <c r="I16" s="64">
        <f>9!$D$36</f>
        <v>56.857142857142854</v>
      </c>
      <c r="J16" s="58">
        <f t="shared" si="1"/>
        <v>9</v>
      </c>
      <c r="K16" s="57">
        <f>9!$I$36</f>
        <v>54</v>
      </c>
      <c r="L16" s="58">
        <f t="shared" si="2"/>
        <v>10</v>
      </c>
      <c r="M16" s="57">
        <f>9!$N$36</f>
        <v>55.142857142857146</v>
      </c>
      <c r="N16" s="58">
        <f t="shared" si="3"/>
        <v>10</v>
      </c>
      <c r="O16" s="59">
        <f>9!$D$40</f>
        <v>581</v>
      </c>
      <c r="P16" s="92">
        <f>9!$D$41</f>
        <v>55.333333333333336</v>
      </c>
      <c r="Q16" s="90">
        <v>1</v>
      </c>
    </row>
    <row r="17" spans="1:17" s="9" customFormat="1" ht="72.75" thickBot="1">
      <c r="A17" s="71">
        <f t="shared" si="0"/>
        <v>4</v>
      </c>
      <c r="B17" s="79">
        <v>53</v>
      </c>
      <c r="C17" s="80" t="s">
        <v>70</v>
      </c>
      <c r="D17" s="80">
        <v>1990</v>
      </c>
      <c r="E17" s="80" t="s">
        <v>24</v>
      </c>
      <c r="F17" s="81" t="s">
        <v>71</v>
      </c>
      <c r="G17" s="81" t="s">
        <v>40</v>
      </c>
      <c r="H17" s="82" t="s">
        <v>72</v>
      </c>
      <c r="I17" s="65">
        <f>'10'!$D$36</f>
        <v>59.714285714285715</v>
      </c>
      <c r="J17" s="66">
        <f t="shared" si="1"/>
        <v>4</v>
      </c>
      <c r="K17" s="67">
        <f>'10'!$I$36</f>
        <v>63.142857142857146</v>
      </c>
      <c r="L17" s="66">
        <f t="shared" si="2"/>
        <v>3</v>
      </c>
      <c r="M17" s="67">
        <f>'10'!$N$36</f>
        <v>60</v>
      </c>
      <c r="N17" s="66">
        <f t="shared" si="3"/>
        <v>5</v>
      </c>
      <c r="O17" s="68">
        <f>'10'!$D$40</f>
        <v>640</v>
      </c>
      <c r="P17" s="93">
        <f>'10'!$D$41</f>
        <v>60.952380952380956</v>
      </c>
      <c r="Q17" s="74"/>
    </row>
    <row r="19" spans="4:7" s="5" customFormat="1" ht="18.75">
      <c r="D19" s="10" t="s">
        <v>9</v>
      </c>
      <c r="E19" s="11" t="s">
        <v>27</v>
      </c>
      <c r="F19" s="12" t="s">
        <v>44</v>
      </c>
      <c r="G19" s="8"/>
    </row>
    <row r="20" spans="5:7" s="5" customFormat="1" ht="18.75">
      <c r="E20" s="11" t="s">
        <v>14</v>
      </c>
      <c r="F20" s="12" t="s">
        <v>45</v>
      </c>
      <c r="G20" s="8"/>
    </row>
    <row r="21" spans="5:7" s="5" customFormat="1" ht="18.75">
      <c r="E21" s="11" t="s">
        <v>28</v>
      </c>
      <c r="F21" s="12" t="s">
        <v>46</v>
      </c>
      <c r="G21" s="8"/>
    </row>
    <row r="22" s="5" customFormat="1" ht="11.25" customHeight="1">
      <c r="F22" s="11"/>
    </row>
    <row r="23" spans="1:8" s="5" customFormat="1" ht="18.75">
      <c r="A23" s="5" t="s">
        <v>22</v>
      </c>
      <c r="E23" s="13"/>
      <c r="F23" s="12"/>
      <c r="G23" s="14"/>
      <c r="H23" s="15" t="s">
        <v>23</v>
      </c>
    </row>
  </sheetData>
  <sheetProtection selectLockedCells="1" selectUnlockedCells="1"/>
  <mergeCells count="18">
    <mergeCell ref="H6:H7"/>
    <mergeCell ref="I6:N6"/>
    <mergeCell ref="O6:O7"/>
    <mergeCell ref="P6:P7"/>
    <mergeCell ref="Q6:Q7"/>
    <mergeCell ref="I7:J7"/>
    <mergeCell ref="K7:L7"/>
    <mergeCell ref="M7:N7"/>
    <mergeCell ref="A1:Q1"/>
    <mergeCell ref="A2:Q2"/>
    <mergeCell ref="A3:Q3"/>
    <mergeCell ref="A6:A7"/>
    <mergeCell ref="B6:B7"/>
    <mergeCell ref="C6:C7"/>
    <mergeCell ref="D6:D7"/>
    <mergeCell ref="E6:E7"/>
    <mergeCell ref="F6:F7"/>
    <mergeCell ref="G6:G7"/>
  </mergeCells>
  <printOptions/>
  <pageMargins left="0.2701388888888889" right="0.1701388888888889" top="0.6" bottom="0.6" header="0.5118055555555555" footer="0.5118055555555555"/>
  <pageSetup horizontalDpi="300" verticalDpi="300" orientation="landscape" paperSize="9" scale="80"/>
  <colBreaks count="1" manualBreakCount="1">
    <brk id="17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K47"/>
  <sheetViews>
    <sheetView zoomScalePageLayoutView="0" workbookViewId="0" topLeftCell="A26">
      <selection activeCell="F41" sqref="F41"/>
    </sheetView>
  </sheetViews>
  <sheetFormatPr defaultColWidth="3.8515625" defaultRowHeight="12.75"/>
  <cols>
    <col min="1" max="1" width="3.8515625" style="16" customWidth="1"/>
    <col min="2" max="2" width="2.8515625" style="16" customWidth="1"/>
    <col min="3" max="4" width="10.28125" style="16" customWidth="1"/>
    <col min="5" max="5" width="2.00390625" style="17" customWidth="1"/>
    <col min="6" max="6" width="3.8515625" style="16" customWidth="1"/>
    <col min="7" max="7" width="2.8515625" style="16" customWidth="1"/>
    <col min="8" max="8" width="8.140625" style="16" customWidth="1"/>
    <col min="9" max="9" width="10.140625" style="16" customWidth="1"/>
    <col min="10" max="10" width="2.00390625" style="17" customWidth="1"/>
    <col min="11" max="11" width="3.8515625" style="16" customWidth="1"/>
    <col min="12" max="12" width="2.8515625" style="16" customWidth="1"/>
    <col min="13" max="13" width="8.8515625" style="16" customWidth="1"/>
    <col min="14" max="14" width="9.421875" style="16" customWidth="1"/>
    <col min="15" max="15" width="2.00390625" style="17" customWidth="1"/>
    <col min="16" max="16384" width="3.8515625" style="16" customWidth="1"/>
  </cols>
  <sheetData>
    <row r="1" spans="1:15" ht="26.25" customHeight="1">
      <c r="A1" s="121" t="str">
        <f>рез!A3</f>
        <v>Їзда UKR-L5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37" s="20" customFormat="1" ht="15.75" customHeight="1">
      <c r="A2" s="122" t="str">
        <f>рез!I7</f>
        <v>Е</v>
      </c>
      <c r="B2" s="122"/>
      <c r="C2" s="122"/>
      <c r="D2" s="122"/>
      <c r="E2" s="18"/>
      <c r="F2" s="122" t="str">
        <f>рез!K7</f>
        <v>С</v>
      </c>
      <c r="G2" s="122"/>
      <c r="H2" s="122"/>
      <c r="I2" s="122"/>
      <c r="J2" s="19"/>
      <c r="K2" s="122" t="str">
        <f>рез!M7</f>
        <v>М</v>
      </c>
      <c r="L2" s="122"/>
      <c r="M2" s="122"/>
      <c r="N2" s="122"/>
      <c r="O2" s="19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15" ht="12.75">
      <c r="A3" s="22" t="s">
        <v>15</v>
      </c>
      <c r="B3" s="22"/>
      <c r="C3" s="22"/>
      <c r="D3" s="23"/>
      <c r="E3" s="24"/>
      <c r="F3" s="22" t="s">
        <v>15</v>
      </c>
      <c r="G3" s="22"/>
      <c r="H3" s="22"/>
      <c r="I3" s="23"/>
      <c r="J3" s="25"/>
      <c r="K3" s="22" t="s">
        <v>15</v>
      </c>
      <c r="L3" s="22"/>
      <c r="M3" s="22"/>
      <c r="N3" s="23"/>
      <c r="O3" s="25"/>
    </row>
    <row r="4" spans="1:15" ht="13.5">
      <c r="A4" s="26">
        <v>1</v>
      </c>
      <c r="B4" s="26"/>
      <c r="C4" s="27">
        <v>5.5</v>
      </c>
      <c r="D4" s="23">
        <f aca="true" t="shared" si="0" ref="D4:D29">C4</f>
        <v>5.5</v>
      </c>
      <c r="E4" s="24"/>
      <c r="F4" s="26">
        <v>1</v>
      </c>
      <c r="G4" s="26"/>
      <c r="H4" s="27">
        <v>5.5</v>
      </c>
      <c r="I4" s="23">
        <f aca="true" t="shared" si="1" ref="I4:I16">H4</f>
        <v>5.5</v>
      </c>
      <c r="J4" s="25"/>
      <c r="K4" s="26">
        <v>1</v>
      </c>
      <c r="L4" s="26"/>
      <c r="M4" s="27">
        <v>6</v>
      </c>
      <c r="N4" s="23">
        <f aca="true" t="shared" si="2" ref="N4:N16">M4</f>
        <v>6</v>
      </c>
      <c r="O4" s="25"/>
    </row>
    <row r="5" spans="1:15" ht="13.5">
      <c r="A5" s="26">
        <v>2</v>
      </c>
      <c r="B5" s="26"/>
      <c r="C5" s="27">
        <v>5.5</v>
      </c>
      <c r="D5" s="23">
        <f t="shared" si="0"/>
        <v>5.5</v>
      </c>
      <c r="E5" s="24"/>
      <c r="F5" s="26">
        <v>2</v>
      </c>
      <c r="G5" s="26"/>
      <c r="H5" s="27">
        <v>5.5</v>
      </c>
      <c r="I5" s="23">
        <f t="shared" si="1"/>
        <v>5.5</v>
      </c>
      <c r="J5" s="25"/>
      <c r="K5" s="26">
        <v>2</v>
      </c>
      <c r="L5" s="26"/>
      <c r="M5" s="27">
        <v>5.5</v>
      </c>
      <c r="N5" s="23">
        <f t="shared" si="2"/>
        <v>5.5</v>
      </c>
      <c r="O5" s="25"/>
    </row>
    <row r="6" spans="1:15" ht="13.5">
      <c r="A6" s="28">
        <v>3</v>
      </c>
      <c r="B6" s="28"/>
      <c r="C6" s="27">
        <v>6</v>
      </c>
      <c r="D6" s="29">
        <f t="shared" si="0"/>
        <v>6</v>
      </c>
      <c r="E6" s="24"/>
      <c r="F6" s="28">
        <v>3</v>
      </c>
      <c r="G6" s="28"/>
      <c r="H6" s="27">
        <v>5.5</v>
      </c>
      <c r="I6" s="29">
        <f t="shared" si="1"/>
        <v>5.5</v>
      </c>
      <c r="J6" s="25"/>
      <c r="K6" s="28">
        <v>3</v>
      </c>
      <c r="L6" s="28"/>
      <c r="M6" s="27">
        <v>5.5</v>
      </c>
      <c r="N6" s="29">
        <f t="shared" si="2"/>
        <v>5.5</v>
      </c>
      <c r="O6" s="25"/>
    </row>
    <row r="7" spans="1:15" s="17" customFormat="1" ht="13.5">
      <c r="A7" s="28">
        <v>4</v>
      </c>
      <c r="B7" s="28"/>
      <c r="C7" s="27">
        <v>5.5</v>
      </c>
      <c r="D7" s="29">
        <f t="shared" si="0"/>
        <v>5.5</v>
      </c>
      <c r="E7" s="24"/>
      <c r="F7" s="28">
        <v>4</v>
      </c>
      <c r="G7" s="28"/>
      <c r="H7" s="27">
        <v>6</v>
      </c>
      <c r="I7" s="29">
        <f t="shared" si="1"/>
        <v>6</v>
      </c>
      <c r="J7" s="25"/>
      <c r="K7" s="28">
        <v>4</v>
      </c>
      <c r="L7" s="28"/>
      <c r="M7" s="27">
        <v>6</v>
      </c>
      <c r="N7" s="29">
        <f t="shared" si="2"/>
        <v>6</v>
      </c>
      <c r="O7" s="25"/>
    </row>
    <row r="8" spans="1:15" s="17" customFormat="1" ht="13.5">
      <c r="A8" s="28">
        <v>5</v>
      </c>
      <c r="B8" s="28"/>
      <c r="C8" s="27">
        <v>6</v>
      </c>
      <c r="D8" s="29">
        <f t="shared" si="0"/>
        <v>6</v>
      </c>
      <c r="E8" s="24"/>
      <c r="F8" s="28">
        <v>5</v>
      </c>
      <c r="G8" s="28"/>
      <c r="H8" s="27">
        <v>5.5</v>
      </c>
      <c r="I8" s="29">
        <f t="shared" si="1"/>
        <v>5.5</v>
      </c>
      <c r="J8" s="25"/>
      <c r="K8" s="28">
        <v>5</v>
      </c>
      <c r="L8" s="28"/>
      <c r="M8" s="27">
        <v>6</v>
      </c>
      <c r="N8" s="29">
        <f t="shared" si="2"/>
        <v>6</v>
      </c>
      <c r="O8" s="25"/>
    </row>
    <row r="9" spans="1:15" ht="13.5">
      <c r="A9" s="26">
        <v>6</v>
      </c>
      <c r="B9" s="26"/>
      <c r="C9" s="27">
        <v>6</v>
      </c>
      <c r="D9" s="23">
        <f t="shared" si="0"/>
        <v>6</v>
      </c>
      <c r="E9" s="24"/>
      <c r="F9" s="26">
        <v>6</v>
      </c>
      <c r="G9" s="26"/>
      <c r="H9" s="27">
        <v>6</v>
      </c>
      <c r="I9" s="23">
        <f t="shared" si="1"/>
        <v>6</v>
      </c>
      <c r="J9" s="25"/>
      <c r="K9" s="26">
        <v>6</v>
      </c>
      <c r="L9" s="26"/>
      <c r="M9" s="27">
        <v>6</v>
      </c>
      <c r="N9" s="23">
        <f t="shared" si="2"/>
        <v>6</v>
      </c>
      <c r="O9" s="25"/>
    </row>
    <row r="10" spans="1:15" ht="13.5">
      <c r="A10" s="26">
        <v>7</v>
      </c>
      <c r="B10" s="26"/>
      <c r="C10" s="27">
        <v>6</v>
      </c>
      <c r="D10" s="23">
        <f t="shared" si="0"/>
        <v>6</v>
      </c>
      <c r="E10" s="24"/>
      <c r="F10" s="26">
        <v>7</v>
      </c>
      <c r="G10" s="26"/>
      <c r="H10" s="27">
        <v>5.5</v>
      </c>
      <c r="I10" s="23">
        <f t="shared" si="1"/>
        <v>5.5</v>
      </c>
      <c r="J10" s="25"/>
      <c r="K10" s="26">
        <v>7</v>
      </c>
      <c r="L10" s="26"/>
      <c r="M10" s="27">
        <v>5</v>
      </c>
      <c r="N10" s="23">
        <f t="shared" si="2"/>
        <v>5</v>
      </c>
      <c r="O10" s="25"/>
    </row>
    <row r="11" spans="1:15" s="17" customFormat="1" ht="13.5">
      <c r="A11" s="28">
        <v>8</v>
      </c>
      <c r="B11" s="30"/>
      <c r="C11" s="27">
        <v>6</v>
      </c>
      <c r="D11" s="29">
        <f t="shared" si="0"/>
        <v>6</v>
      </c>
      <c r="E11" s="24"/>
      <c r="F11" s="28">
        <v>8</v>
      </c>
      <c r="G11" s="30"/>
      <c r="H11" s="27">
        <v>5.5</v>
      </c>
      <c r="I11" s="29">
        <f t="shared" si="1"/>
        <v>5.5</v>
      </c>
      <c r="J11" s="25"/>
      <c r="K11" s="28">
        <v>8</v>
      </c>
      <c r="L11" s="30"/>
      <c r="M11" s="27">
        <v>6</v>
      </c>
      <c r="N11" s="29">
        <f t="shared" si="2"/>
        <v>6</v>
      </c>
      <c r="O11" s="25"/>
    </row>
    <row r="12" spans="1:15" s="17" customFormat="1" ht="12.75" customHeight="1">
      <c r="A12" s="28">
        <v>9</v>
      </c>
      <c r="B12" s="30"/>
      <c r="C12" s="27">
        <v>6</v>
      </c>
      <c r="D12" s="29">
        <f>C12</f>
        <v>6</v>
      </c>
      <c r="E12" s="24"/>
      <c r="F12" s="28">
        <v>9</v>
      </c>
      <c r="G12" s="30"/>
      <c r="H12" s="27">
        <v>5.5</v>
      </c>
      <c r="I12" s="29">
        <f t="shared" si="1"/>
        <v>5.5</v>
      </c>
      <c r="J12" s="25"/>
      <c r="K12" s="28">
        <v>9</v>
      </c>
      <c r="L12" s="30"/>
      <c r="M12" s="27">
        <v>5</v>
      </c>
      <c r="N12" s="29">
        <f t="shared" si="2"/>
        <v>5</v>
      </c>
      <c r="O12" s="25"/>
    </row>
    <row r="13" spans="1:15" s="17" customFormat="1" ht="13.5">
      <c r="A13" s="28">
        <v>10</v>
      </c>
      <c r="B13" s="28"/>
      <c r="C13" s="27">
        <v>6</v>
      </c>
      <c r="D13" s="29">
        <f t="shared" si="0"/>
        <v>6</v>
      </c>
      <c r="E13" s="24"/>
      <c r="F13" s="28">
        <v>10</v>
      </c>
      <c r="G13" s="28"/>
      <c r="H13" s="27">
        <v>5.5</v>
      </c>
      <c r="I13" s="29">
        <f t="shared" si="1"/>
        <v>5.5</v>
      </c>
      <c r="J13" s="25"/>
      <c r="K13" s="28">
        <v>10</v>
      </c>
      <c r="L13" s="28"/>
      <c r="M13" s="27">
        <v>5</v>
      </c>
      <c r="N13" s="29">
        <f t="shared" si="2"/>
        <v>5</v>
      </c>
      <c r="O13" s="25"/>
    </row>
    <row r="14" spans="1:15" ht="13.5">
      <c r="A14" s="33">
        <v>11</v>
      </c>
      <c r="B14" s="33"/>
      <c r="C14" s="27">
        <v>5.5</v>
      </c>
      <c r="D14" s="34">
        <f t="shared" si="0"/>
        <v>5.5</v>
      </c>
      <c r="E14" s="24"/>
      <c r="F14" s="33">
        <v>11</v>
      </c>
      <c r="G14" s="33"/>
      <c r="H14" s="27">
        <v>5.5</v>
      </c>
      <c r="I14" s="34">
        <f t="shared" si="1"/>
        <v>5.5</v>
      </c>
      <c r="J14" s="25"/>
      <c r="K14" s="33">
        <v>11</v>
      </c>
      <c r="L14" s="33"/>
      <c r="M14" s="27">
        <v>6</v>
      </c>
      <c r="N14" s="34">
        <f t="shared" si="2"/>
        <v>6</v>
      </c>
      <c r="O14" s="25"/>
    </row>
    <row r="15" spans="1:15" ht="13.5">
      <c r="A15" s="28">
        <v>12</v>
      </c>
      <c r="B15" s="28"/>
      <c r="C15" s="27">
        <v>6</v>
      </c>
      <c r="D15" s="29">
        <f t="shared" si="0"/>
        <v>6</v>
      </c>
      <c r="E15" s="24"/>
      <c r="F15" s="28">
        <v>12</v>
      </c>
      <c r="G15" s="28"/>
      <c r="H15" s="27">
        <v>6</v>
      </c>
      <c r="I15" s="29">
        <f t="shared" si="1"/>
        <v>6</v>
      </c>
      <c r="J15" s="25"/>
      <c r="K15" s="28">
        <v>12</v>
      </c>
      <c r="L15" s="28"/>
      <c r="M15" s="27">
        <v>6</v>
      </c>
      <c r="N15" s="29">
        <f t="shared" si="2"/>
        <v>6</v>
      </c>
      <c r="O15" s="25"/>
    </row>
    <row r="16" spans="1:15" s="17" customFormat="1" ht="13.5">
      <c r="A16" s="28">
        <v>13</v>
      </c>
      <c r="B16" s="28"/>
      <c r="C16" s="27">
        <v>6</v>
      </c>
      <c r="D16" s="29">
        <f t="shared" si="0"/>
        <v>6</v>
      </c>
      <c r="E16" s="24"/>
      <c r="F16" s="28">
        <v>13</v>
      </c>
      <c r="G16" s="28"/>
      <c r="H16" s="27">
        <v>6</v>
      </c>
      <c r="I16" s="29">
        <f t="shared" si="1"/>
        <v>6</v>
      </c>
      <c r="J16" s="25"/>
      <c r="K16" s="28">
        <v>13</v>
      </c>
      <c r="L16" s="28"/>
      <c r="M16" s="27">
        <v>6</v>
      </c>
      <c r="N16" s="29">
        <f t="shared" si="2"/>
        <v>6</v>
      </c>
      <c r="O16" s="25"/>
    </row>
    <row r="17" spans="1:15" s="17" customFormat="1" ht="13.5">
      <c r="A17" s="31">
        <v>14</v>
      </c>
      <c r="B17" s="31">
        <v>2</v>
      </c>
      <c r="C17" s="27">
        <v>6</v>
      </c>
      <c r="D17" s="32">
        <f>C17*B17</f>
        <v>12</v>
      </c>
      <c r="E17" s="24"/>
      <c r="F17" s="31">
        <v>14</v>
      </c>
      <c r="G17" s="31">
        <v>2</v>
      </c>
      <c r="H17" s="27">
        <v>5.5</v>
      </c>
      <c r="I17" s="32">
        <f>H17*G17</f>
        <v>11</v>
      </c>
      <c r="J17" s="25"/>
      <c r="K17" s="31">
        <v>14</v>
      </c>
      <c r="L17" s="31">
        <v>2</v>
      </c>
      <c r="M17" s="27">
        <v>6</v>
      </c>
      <c r="N17" s="32">
        <f>M17*L17</f>
        <v>12</v>
      </c>
      <c r="O17" s="25"/>
    </row>
    <row r="18" spans="1:15" ht="13.5">
      <c r="A18" s="31">
        <v>15</v>
      </c>
      <c r="B18" s="31">
        <v>2</v>
      </c>
      <c r="C18" s="27">
        <v>5.5</v>
      </c>
      <c r="D18" s="32">
        <f>C18*B18</f>
        <v>11</v>
      </c>
      <c r="E18" s="24"/>
      <c r="F18" s="31">
        <v>15</v>
      </c>
      <c r="G18" s="31">
        <v>2</v>
      </c>
      <c r="H18" s="27">
        <v>5.5</v>
      </c>
      <c r="I18" s="32">
        <f>H18*G18</f>
        <v>11</v>
      </c>
      <c r="J18" s="25"/>
      <c r="K18" s="31">
        <v>15</v>
      </c>
      <c r="L18" s="31">
        <v>2</v>
      </c>
      <c r="M18" s="27">
        <v>5</v>
      </c>
      <c r="N18" s="32">
        <f>M18*L18</f>
        <v>10</v>
      </c>
      <c r="O18" s="25"/>
    </row>
    <row r="19" spans="1:15" ht="13.5">
      <c r="A19" s="26">
        <v>16</v>
      </c>
      <c r="B19" s="26"/>
      <c r="C19" s="27">
        <v>6</v>
      </c>
      <c r="D19" s="23">
        <f t="shared" si="0"/>
        <v>6</v>
      </c>
      <c r="E19" s="24"/>
      <c r="F19" s="26">
        <v>16</v>
      </c>
      <c r="G19" s="26"/>
      <c r="H19" s="27">
        <v>5.5</v>
      </c>
      <c r="I19" s="23">
        <f aca="true" t="shared" si="3" ref="I19:I25">H19</f>
        <v>5.5</v>
      </c>
      <c r="J19" s="25"/>
      <c r="K19" s="26">
        <v>16</v>
      </c>
      <c r="L19" s="26"/>
      <c r="M19" s="27">
        <v>6</v>
      </c>
      <c r="N19" s="23">
        <f aca="true" t="shared" si="4" ref="N19:N25">M19</f>
        <v>6</v>
      </c>
      <c r="O19" s="25"/>
    </row>
    <row r="20" spans="1:15" ht="13.5">
      <c r="A20" s="26">
        <v>17</v>
      </c>
      <c r="B20" s="26"/>
      <c r="C20" s="27">
        <v>6</v>
      </c>
      <c r="D20" s="23">
        <f t="shared" si="0"/>
        <v>6</v>
      </c>
      <c r="E20" s="24"/>
      <c r="F20" s="26">
        <v>17</v>
      </c>
      <c r="G20" s="26"/>
      <c r="H20" s="27">
        <v>6</v>
      </c>
      <c r="I20" s="23">
        <f t="shared" si="3"/>
        <v>6</v>
      </c>
      <c r="J20" s="25"/>
      <c r="K20" s="26">
        <v>17</v>
      </c>
      <c r="L20" s="26"/>
      <c r="M20" s="27">
        <v>5</v>
      </c>
      <c r="N20" s="23">
        <f t="shared" si="4"/>
        <v>5</v>
      </c>
      <c r="O20" s="25"/>
    </row>
    <row r="21" spans="1:15" s="17" customFormat="1" ht="13.5">
      <c r="A21" s="28">
        <v>18</v>
      </c>
      <c r="B21" s="28"/>
      <c r="C21" s="27">
        <v>6</v>
      </c>
      <c r="D21" s="29">
        <f t="shared" si="0"/>
        <v>6</v>
      </c>
      <c r="E21" s="24"/>
      <c r="F21" s="28">
        <v>18</v>
      </c>
      <c r="G21" s="28"/>
      <c r="H21" s="27">
        <v>5.5</v>
      </c>
      <c r="I21" s="29">
        <f t="shared" si="3"/>
        <v>5.5</v>
      </c>
      <c r="J21" s="25"/>
      <c r="K21" s="28">
        <v>18</v>
      </c>
      <c r="L21" s="28"/>
      <c r="M21" s="27">
        <v>6</v>
      </c>
      <c r="N21" s="29">
        <f t="shared" si="4"/>
        <v>6</v>
      </c>
      <c r="O21" s="25"/>
    </row>
    <row r="22" spans="1:15" ht="13.5">
      <c r="A22" s="26">
        <v>19</v>
      </c>
      <c r="B22" s="26"/>
      <c r="C22" s="27">
        <v>6</v>
      </c>
      <c r="D22" s="23">
        <f t="shared" si="0"/>
        <v>6</v>
      </c>
      <c r="E22" s="24"/>
      <c r="F22" s="26">
        <v>19</v>
      </c>
      <c r="G22" s="26"/>
      <c r="H22" s="27">
        <v>5.5</v>
      </c>
      <c r="I22" s="23">
        <f t="shared" si="3"/>
        <v>5.5</v>
      </c>
      <c r="J22" s="25"/>
      <c r="K22" s="26">
        <v>19</v>
      </c>
      <c r="L22" s="26"/>
      <c r="M22" s="27">
        <v>5</v>
      </c>
      <c r="N22" s="23">
        <f t="shared" si="4"/>
        <v>5</v>
      </c>
      <c r="O22" s="25"/>
    </row>
    <row r="23" spans="1:15" ht="13.5">
      <c r="A23" s="26">
        <v>20</v>
      </c>
      <c r="B23" s="26"/>
      <c r="C23" s="27">
        <v>5</v>
      </c>
      <c r="D23" s="23">
        <f t="shared" si="0"/>
        <v>5</v>
      </c>
      <c r="E23" s="24"/>
      <c r="F23" s="26">
        <v>20</v>
      </c>
      <c r="G23" s="26"/>
      <c r="H23" s="27">
        <v>5</v>
      </c>
      <c r="I23" s="23">
        <f t="shared" si="3"/>
        <v>5</v>
      </c>
      <c r="J23" s="25"/>
      <c r="K23" s="26">
        <v>20</v>
      </c>
      <c r="L23" s="26"/>
      <c r="M23" s="27">
        <v>5</v>
      </c>
      <c r="N23" s="23">
        <f t="shared" si="4"/>
        <v>5</v>
      </c>
      <c r="O23" s="25"/>
    </row>
    <row r="24" spans="1:15" ht="13.5">
      <c r="A24" s="26">
        <v>21</v>
      </c>
      <c r="B24" s="26"/>
      <c r="C24" s="27">
        <v>5.5</v>
      </c>
      <c r="D24" s="23">
        <f t="shared" si="0"/>
        <v>5.5</v>
      </c>
      <c r="E24" s="24"/>
      <c r="F24" s="26">
        <v>21</v>
      </c>
      <c r="G24" s="26"/>
      <c r="H24" s="27">
        <v>5.5</v>
      </c>
      <c r="I24" s="23">
        <f t="shared" si="3"/>
        <v>5.5</v>
      </c>
      <c r="J24" s="25"/>
      <c r="K24" s="26">
        <v>21</v>
      </c>
      <c r="L24" s="26"/>
      <c r="M24" s="27">
        <v>6</v>
      </c>
      <c r="N24" s="23">
        <f t="shared" si="4"/>
        <v>6</v>
      </c>
      <c r="O24" s="25"/>
    </row>
    <row r="25" spans="1:15" ht="13.5">
      <c r="A25" s="28">
        <v>22</v>
      </c>
      <c r="B25" s="26"/>
      <c r="C25" s="27">
        <v>5</v>
      </c>
      <c r="D25" s="23">
        <f t="shared" si="0"/>
        <v>5</v>
      </c>
      <c r="E25" s="24"/>
      <c r="F25" s="28">
        <v>22</v>
      </c>
      <c r="G25" s="26"/>
      <c r="H25" s="27">
        <v>4.5</v>
      </c>
      <c r="I25" s="23">
        <f t="shared" si="3"/>
        <v>4.5</v>
      </c>
      <c r="J25" s="25"/>
      <c r="K25" s="28">
        <v>22</v>
      </c>
      <c r="L25" s="26"/>
      <c r="M25" s="27">
        <v>5</v>
      </c>
      <c r="N25" s="23">
        <f t="shared" si="4"/>
        <v>5</v>
      </c>
      <c r="O25" s="25"/>
    </row>
    <row r="26" spans="1:15" ht="13.5">
      <c r="A26" s="31">
        <v>23</v>
      </c>
      <c r="B26" s="31">
        <v>2</v>
      </c>
      <c r="C26" s="27">
        <v>5</v>
      </c>
      <c r="D26" s="32">
        <f>C26*B26</f>
        <v>10</v>
      </c>
      <c r="E26" s="24"/>
      <c r="F26" s="31">
        <v>23</v>
      </c>
      <c r="G26" s="31">
        <v>2</v>
      </c>
      <c r="H26" s="27">
        <v>4.5</v>
      </c>
      <c r="I26" s="32">
        <f>H26*G26</f>
        <v>9</v>
      </c>
      <c r="J26" s="25"/>
      <c r="K26" s="31">
        <v>23</v>
      </c>
      <c r="L26" s="31">
        <v>2</v>
      </c>
      <c r="M26" s="27">
        <v>5</v>
      </c>
      <c r="N26" s="32">
        <f>M26*L26</f>
        <v>10</v>
      </c>
      <c r="O26" s="25"/>
    </row>
    <row r="27" spans="1:15" ht="13.5">
      <c r="A27" s="26">
        <v>24</v>
      </c>
      <c r="B27" s="26"/>
      <c r="C27" s="27">
        <v>6</v>
      </c>
      <c r="D27" s="23">
        <f t="shared" si="0"/>
        <v>6</v>
      </c>
      <c r="E27" s="24"/>
      <c r="F27" s="26">
        <v>24</v>
      </c>
      <c r="G27" s="26"/>
      <c r="H27" s="27">
        <v>5.5</v>
      </c>
      <c r="I27" s="23">
        <f>H27</f>
        <v>5.5</v>
      </c>
      <c r="J27" s="25"/>
      <c r="K27" s="26">
        <v>24</v>
      </c>
      <c r="L27" s="26"/>
      <c r="M27" s="27">
        <v>6</v>
      </c>
      <c r="N27" s="23">
        <f>M27</f>
        <v>6</v>
      </c>
      <c r="O27" s="25"/>
    </row>
    <row r="28" spans="1:15" ht="13.5">
      <c r="A28" s="26">
        <v>25</v>
      </c>
      <c r="B28" s="26"/>
      <c r="C28" s="27">
        <v>5.5</v>
      </c>
      <c r="D28" s="23">
        <f t="shared" si="0"/>
        <v>5.5</v>
      </c>
      <c r="E28" s="24"/>
      <c r="F28" s="26">
        <v>25</v>
      </c>
      <c r="G28" s="26"/>
      <c r="H28" s="27">
        <v>6</v>
      </c>
      <c r="I28" s="23">
        <f>H28</f>
        <v>6</v>
      </c>
      <c r="J28" s="25"/>
      <c r="K28" s="26">
        <v>25</v>
      </c>
      <c r="L28" s="26"/>
      <c r="M28" s="27">
        <v>6</v>
      </c>
      <c r="N28" s="23">
        <f>M28</f>
        <v>6</v>
      </c>
      <c r="O28" s="25"/>
    </row>
    <row r="29" spans="1:15" ht="13.5">
      <c r="A29" s="26">
        <v>26</v>
      </c>
      <c r="B29" s="26"/>
      <c r="C29" s="27">
        <v>6</v>
      </c>
      <c r="D29" s="23">
        <f t="shared" si="0"/>
        <v>6</v>
      </c>
      <c r="E29" s="24"/>
      <c r="F29" s="26">
        <v>26</v>
      </c>
      <c r="G29" s="26"/>
      <c r="H29" s="27">
        <v>6</v>
      </c>
      <c r="I29" s="23">
        <f>H29</f>
        <v>6</v>
      </c>
      <c r="J29" s="25"/>
      <c r="K29" s="26">
        <v>26</v>
      </c>
      <c r="L29" s="26"/>
      <c r="M29" s="27">
        <v>6</v>
      </c>
      <c r="N29" s="23">
        <f>M29</f>
        <v>6</v>
      </c>
      <c r="O29" s="25"/>
    </row>
    <row r="30" spans="1:15" s="38" customFormat="1" ht="17.25" customHeight="1">
      <c r="A30" s="123"/>
      <c r="B30" s="123"/>
      <c r="C30" s="123"/>
      <c r="D30" s="35">
        <f>SUM(D4:D29)</f>
        <v>166</v>
      </c>
      <c r="E30" s="36"/>
      <c r="F30" s="123"/>
      <c r="G30" s="123"/>
      <c r="H30" s="123"/>
      <c r="I30" s="35">
        <f>SUM(I4:I29)</f>
        <v>159.5</v>
      </c>
      <c r="J30" s="37"/>
      <c r="K30" s="123"/>
      <c r="L30" s="123"/>
      <c r="M30" s="123"/>
      <c r="N30" s="35">
        <f>SUM(N4:N29)</f>
        <v>162</v>
      </c>
      <c r="O30" s="37"/>
    </row>
    <row r="31" spans="1:15" ht="15">
      <c r="A31" s="39">
        <v>1</v>
      </c>
      <c r="B31" s="39">
        <v>1</v>
      </c>
      <c r="C31" s="27">
        <v>6</v>
      </c>
      <c r="D31" s="23">
        <f>C31</f>
        <v>6</v>
      </c>
      <c r="E31" s="24"/>
      <c r="F31" s="39">
        <v>1</v>
      </c>
      <c r="G31" s="39">
        <v>1</v>
      </c>
      <c r="H31" s="27">
        <v>5.5</v>
      </c>
      <c r="I31" s="23">
        <f>H31</f>
        <v>5.5</v>
      </c>
      <c r="J31" s="25"/>
      <c r="K31" s="39">
        <v>1</v>
      </c>
      <c r="L31" s="39">
        <v>1</v>
      </c>
      <c r="M31" s="27">
        <v>6</v>
      </c>
      <c r="N31" s="23">
        <f>M31</f>
        <v>6</v>
      </c>
      <c r="O31" s="25"/>
    </row>
    <row r="32" spans="1:15" ht="15">
      <c r="A32" s="39">
        <v>2</v>
      </c>
      <c r="B32" s="39">
        <v>1</v>
      </c>
      <c r="C32" s="27">
        <v>6</v>
      </c>
      <c r="D32" s="23">
        <f>C32</f>
        <v>6</v>
      </c>
      <c r="E32" s="24"/>
      <c r="F32" s="39">
        <v>2</v>
      </c>
      <c r="G32" s="39">
        <v>1</v>
      </c>
      <c r="H32" s="27">
        <v>5</v>
      </c>
      <c r="I32" s="23">
        <f>H32</f>
        <v>5</v>
      </c>
      <c r="J32" s="25"/>
      <c r="K32" s="39">
        <v>2</v>
      </c>
      <c r="L32" s="39">
        <v>1</v>
      </c>
      <c r="M32" s="27">
        <v>5</v>
      </c>
      <c r="N32" s="23">
        <f>M32</f>
        <v>5</v>
      </c>
      <c r="O32" s="25"/>
    </row>
    <row r="33" spans="1:15" ht="15">
      <c r="A33" s="39">
        <v>3</v>
      </c>
      <c r="B33" s="39">
        <v>2</v>
      </c>
      <c r="C33" s="27">
        <v>5.5</v>
      </c>
      <c r="D33" s="23">
        <f>C33*2</f>
        <v>11</v>
      </c>
      <c r="E33" s="24"/>
      <c r="F33" s="39">
        <v>3</v>
      </c>
      <c r="G33" s="39">
        <v>2</v>
      </c>
      <c r="H33" s="27">
        <v>5</v>
      </c>
      <c r="I33" s="23">
        <f>H33*2</f>
        <v>10</v>
      </c>
      <c r="J33" s="25"/>
      <c r="K33" s="39">
        <v>3</v>
      </c>
      <c r="L33" s="39">
        <v>2</v>
      </c>
      <c r="M33" s="27">
        <v>5</v>
      </c>
      <c r="N33" s="23">
        <f>M33*2</f>
        <v>10</v>
      </c>
      <c r="O33" s="25"/>
    </row>
    <row r="34" spans="1:15" ht="15">
      <c r="A34" s="39">
        <v>4</v>
      </c>
      <c r="B34" s="39">
        <v>2</v>
      </c>
      <c r="C34" s="27">
        <v>6</v>
      </c>
      <c r="D34" s="23">
        <f>C34*2</f>
        <v>12</v>
      </c>
      <c r="E34" s="24"/>
      <c r="F34" s="39">
        <v>4</v>
      </c>
      <c r="G34" s="39">
        <v>2</v>
      </c>
      <c r="H34" s="27">
        <v>5.5</v>
      </c>
      <c r="I34" s="23">
        <f>H34*2</f>
        <v>11</v>
      </c>
      <c r="J34" s="25"/>
      <c r="K34" s="39">
        <v>4</v>
      </c>
      <c r="L34" s="39">
        <v>2</v>
      </c>
      <c r="M34" s="27">
        <v>6</v>
      </c>
      <c r="N34" s="23">
        <f>M34*2</f>
        <v>12</v>
      </c>
      <c r="O34" s="25"/>
    </row>
    <row r="35" spans="1:15" s="38" customFormat="1" ht="16.5" customHeight="1">
      <c r="A35" s="123"/>
      <c r="B35" s="123"/>
      <c r="C35" s="123"/>
      <c r="D35" s="35">
        <f>SUM(D31:D34)</f>
        <v>35</v>
      </c>
      <c r="E35" s="36"/>
      <c r="F35" s="124"/>
      <c r="G35" s="124"/>
      <c r="H35" s="124"/>
      <c r="I35" s="35">
        <f>SUM(I31:I34)</f>
        <v>31.5</v>
      </c>
      <c r="J35" s="37"/>
      <c r="K35" s="123"/>
      <c r="L35" s="123"/>
      <c r="M35" s="123"/>
      <c r="N35" s="35">
        <f>SUM(N31:N34)</f>
        <v>33</v>
      </c>
      <c r="O35" s="37"/>
    </row>
    <row r="36" spans="1:15" ht="19.5" customHeight="1">
      <c r="A36" s="125"/>
      <c r="B36" s="125"/>
      <c r="C36" s="40">
        <f>SUM(D30+D35)-$D38-$D39</f>
        <v>199</v>
      </c>
      <c r="D36" s="41">
        <f>C36*100/350</f>
        <v>56.857142857142854</v>
      </c>
      <c r="E36" s="42"/>
      <c r="F36" s="125"/>
      <c r="G36" s="125"/>
      <c r="H36" s="40">
        <f>SUM(I30+I35)-$D38-$D39</f>
        <v>189</v>
      </c>
      <c r="I36" s="41">
        <f>H36*100/350</f>
        <v>54</v>
      </c>
      <c r="J36" s="32"/>
      <c r="K36" s="43"/>
      <c r="L36" s="44"/>
      <c r="M36" s="40">
        <f>SUM(N30+N35)-$D38-$D39</f>
        <v>193</v>
      </c>
      <c r="N36" s="41">
        <f>M36*100/350</f>
        <v>55.142857142857146</v>
      </c>
      <c r="O36" s="32"/>
    </row>
    <row r="38" spans="1:13" ht="18.75">
      <c r="A38" s="45" t="s">
        <v>16</v>
      </c>
      <c r="D38" s="46">
        <v>2</v>
      </c>
      <c r="F38" s="45"/>
      <c r="K38" s="47" t="str">
        <f>рез!E19</f>
        <v>E:</v>
      </c>
      <c r="L38" s="8" t="str">
        <f>рез!F19</f>
        <v>Шкіптань Тетяна</v>
      </c>
      <c r="M38" s="8"/>
    </row>
    <row r="39" spans="1:13" ht="18.75">
      <c r="A39" s="45" t="s">
        <v>17</v>
      </c>
      <c r="D39" s="46"/>
      <c r="E39" s="48"/>
      <c r="F39" s="45"/>
      <c r="J39" s="49"/>
      <c r="K39" s="11" t="str">
        <f>рез!E20</f>
        <v>C:</v>
      </c>
      <c r="L39" s="8" t="str">
        <f>рез!F20</f>
        <v>Ковшова Ольга</v>
      </c>
      <c r="M39" s="8"/>
    </row>
    <row r="40" spans="1:15" ht="18.75">
      <c r="A40" s="126" t="s">
        <v>18</v>
      </c>
      <c r="B40" s="126"/>
      <c r="C40" s="126"/>
      <c r="D40" s="50">
        <f>C36+H36+M36</f>
        <v>581</v>
      </c>
      <c r="E40" s="51"/>
      <c r="F40" s="52"/>
      <c r="G40" s="52"/>
      <c r="H40" s="51"/>
      <c r="I40" s="53"/>
      <c r="J40" s="53"/>
      <c r="K40" s="11" t="str">
        <f>рез!E21</f>
        <v>M:</v>
      </c>
      <c r="L40" s="8" t="str">
        <f>рез!F21</f>
        <v>Козіна Ірина</v>
      </c>
      <c r="M40" s="8"/>
      <c r="N40" s="53"/>
      <c r="O40" s="52"/>
    </row>
    <row r="41" spans="1:15" ht="15.75">
      <c r="A41" s="126" t="s">
        <v>19</v>
      </c>
      <c r="B41" s="126"/>
      <c r="C41" s="126"/>
      <c r="D41" s="54">
        <f>(D36+I36+N36)/3</f>
        <v>55.333333333333336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ht="12.75">
      <c r="A42" s="55"/>
    </row>
    <row r="43" spans="1:15" ht="27" customHeight="1">
      <c r="A43" s="56" t="s">
        <v>20</v>
      </c>
      <c r="D43" s="127" t="str">
        <f>рез!F16</f>
        <v>Охотник, 2003, мер., руд., УВП, Хітон-Оранта, 003129, Коковська Юлія</v>
      </c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</row>
    <row r="44" spans="1:14" ht="22.5" customHeight="1">
      <c r="A44" s="56" t="s">
        <v>21</v>
      </c>
      <c r="D44" s="127" t="str">
        <f>рез!C16</f>
        <v>Коковська Юлія</v>
      </c>
      <c r="E44" s="127"/>
      <c r="F44" s="127"/>
      <c r="G44" s="127"/>
      <c r="H44" s="127"/>
      <c r="I44" s="127"/>
      <c r="J44" s="127"/>
      <c r="K44" s="127"/>
      <c r="L44" s="127"/>
      <c r="M44" s="128">
        <f>рез!C4</f>
        <v>41811</v>
      </c>
      <c r="N44" s="128"/>
    </row>
    <row r="45" spans="1:15" ht="20.25" customHeight="1">
      <c r="A45" s="56" t="s">
        <v>7</v>
      </c>
      <c r="D45" s="127" t="str">
        <f>рез!G16</f>
        <v>КСК "ІІС-КЛО"</v>
      </c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</row>
    <row r="47" spans="1:15" ht="38.25" customHeight="1">
      <c r="A47" s="129" t="str">
        <f>рез!A1</f>
        <v>ВІДКРИТІ ВСЕУКРАЇНСЬКІ ЗМАГАННЯ З КІННОГО СПОРТУ (ВИЇЗДКА) ІІ етап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</row>
  </sheetData>
  <sheetProtection/>
  <mergeCells count="19">
    <mergeCell ref="A41:C41"/>
    <mergeCell ref="D43:O43"/>
    <mergeCell ref="D44:L44"/>
    <mergeCell ref="M44:N44"/>
    <mergeCell ref="D45:O45"/>
    <mergeCell ref="A47:O47"/>
    <mergeCell ref="A35:C35"/>
    <mergeCell ref="F35:H35"/>
    <mergeCell ref="K35:M35"/>
    <mergeCell ref="A36:B36"/>
    <mergeCell ref="F36:G36"/>
    <mergeCell ref="A40:C40"/>
    <mergeCell ref="A1:O1"/>
    <mergeCell ref="A2:D2"/>
    <mergeCell ref="F2:I2"/>
    <mergeCell ref="K2:N2"/>
    <mergeCell ref="A30:C30"/>
    <mergeCell ref="F30:H30"/>
    <mergeCell ref="K30:M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K47"/>
  <sheetViews>
    <sheetView zoomScalePageLayoutView="0" workbookViewId="0" topLeftCell="A1">
      <selection activeCell="G39" sqref="G39"/>
    </sheetView>
  </sheetViews>
  <sheetFormatPr defaultColWidth="3.8515625" defaultRowHeight="12.75"/>
  <cols>
    <col min="1" max="1" width="3.8515625" style="16" customWidth="1"/>
    <col min="2" max="2" width="2.8515625" style="16" customWidth="1"/>
    <col min="3" max="4" width="10.28125" style="16" customWidth="1"/>
    <col min="5" max="5" width="2.00390625" style="17" customWidth="1"/>
    <col min="6" max="6" width="3.8515625" style="16" customWidth="1"/>
    <col min="7" max="7" width="2.8515625" style="16" customWidth="1"/>
    <col min="8" max="8" width="8.140625" style="16" customWidth="1"/>
    <col min="9" max="9" width="10.140625" style="16" customWidth="1"/>
    <col min="10" max="10" width="2.00390625" style="17" customWidth="1"/>
    <col min="11" max="11" width="3.8515625" style="16" customWidth="1"/>
    <col min="12" max="12" width="2.8515625" style="16" customWidth="1"/>
    <col min="13" max="13" width="8.8515625" style="16" customWidth="1"/>
    <col min="14" max="14" width="9.421875" style="16" customWidth="1"/>
    <col min="15" max="15" width="2.00390625" style="17" customWidth="1"/>
    <col min="16" max="16384" width="3.8515625" style="16" customWidth="1"/>
  </cols>
  <sheetData>
    <row r="1" spans="1:15" ht="26.25" customHeight="1">
      <c r="A1" s="121" t="str">
        <f>рез!A3</f>
        <v>Їзда UKR-L5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37" s="20" customFormat="1" ht="15.75" customHeight="1">
      <c r="A2" s="122" t="str">
        <f>рез!I7</f>
        <v>Е</v>
      </c>
      <c r="B2" s="122"/>
      <c r="C2" s="122"/>
      <c r="D2" s="122"/>
      <c r="E2" s="18"/>
      <c r="F2" s="122" t="str">
        <f>рез!K7</f>
        <v>С</v>
      </c>
      <c r="G2" s="122"/>
      <c r="H2" s="122"/>
      <c r="I2" s="122"/>
      <c r="J2" s="19"/>
      <c r="K2" s="122" t="str">
        <f>рез!M7</f>
        <v>М</v>
      </c>
      <c r="L2" s="122"/>
      <c r="M2" s="122"/>
      <c r="N2" s="122"/>
      <c r="O2" s="19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15" ht="12.75">
      <c r="A3" s="22" t="s">
        <v>15</v>
      </c>
      <c r="B3" s="22"/>
      <c r="C3" s="22"/>
      <c r="D3" s="23"/>
      <c r="E3" s="24"/>
      <c r="F3" s="22" t="s">
        <v>15</v>
      </c>
      <c r="G3" s="22"/>
      <c r="H3" s="22"/>
      <c r="I3" s="23"/>
      <c r="J3" s="25"/>
      <c r="K3" s="22" t="s">
        <v>15</v>
      </c>
      <c r="L3" s="22"/>
      <c r="M3" s="22"/>
      <c r="N3" s="23"/>
      <c r="O3" s="25"/>
    </row>
    <row r="4" spans="1:15" ht="13.5">
      <c r="A4" s="26">
        <v>1</v>
      </c>
      <c r="B4" s="26"/>
      <c r="C4" s="27">
        <v>5</v>
      </c>
      <c r="D4" s="23">
        <f aca="true" t="shared" si="0" ref="D4:D29">C4</f>
        <v>5</v>
      </c>
      <c r="E4" s="24"/>
      <c r="F4" s="26">
        <v>1</v>
      </c>
      <c r="G4" s="26"/>
      <c r="H4" s="27">
        <v>5.5</v>
      </c>
      <c r="I4" s="23">
        <f aca="true" t="shared" si="1" ref="I4:I16">H4</f>
        <v>5.5</v>
      </c>
      <c r="J4" s="25"/>
      <c r="K4" s="26">
        <v>1</v>
      </c>
      <c r="L4" s="26"/>
      <c r="M4" s="27">
        <v>5</v>
      </c>
      <c r="N4" s="23">
        <f aca="true" t="shared" si="2" ref="N4:N16">M4</f>
        <v>5</v>
      </c>
      <c r="O4" s="25"/>
    </row>
    <row r="5" spans="1:15" ht="13.5">
      <c r="A5" s="26">
        <v>2</v>
      </c>
      <c r="B5" s="26"/>
      <c r="C5" s="27">
        <v>6</v>
      </c>
      <c r="D5" s="23">
        <f t="shared" si="0"/>
        <v>6</v>
      </c>
      <c r="E5" s="24"/>
      <c r="F5" s="26">
        <v>2</v>
      </c>
      <c r="G5" s="26"/>
      <c r="H5" s="27">
        <v>6.5</v>
      </c>
      <c r="I5" s="23">
        <f t="shared" si="1"/>
        <v>6.5</v>
      </c>
      <c r="J5" s="25"/>
      <c r="K5" s="26">
        <v>2</v>
      </c>
      <c r="L5" s="26"/>
      <c r="M5" s="27">
        <v>6</v>
      </c>
      <c r="N5" s="23">
        <f t="shared" si="2"/>
        <v>6</v>
      </c>
      <c r="O5" s="25"/>
    </row>
    <row r="6" spans="1:15" ht="13.5">
      <c r="A6" s="28">
        <v>3</v>
      </c>
      <c r="B6" s="28"/>
      <c r="C6" s="27">
        <v>6</v>
      </c>
      <c r="D6" s="29">
        <f t="shared" si="0"/>
        <v>6</v>
      </c>
      <c r="E6" s="24"/>
      <c r="F6" s="28">
        <v>3</v>
      </c>
      <c r="G6" s="28"/>
      <c r="H6" s="27">
        <v>6.5</v>
      </c>
      <c r="I6" s="29">
        <f t="shared" si="1"/>
        <v>6.5</v>
      </c>
      <c r="J6" s="25"/>
      <c r="K6" s="28">
        <v>3</v>
      </c>
      <c r="L6" s="28"/>
      <c r="M6" s="27">
        <v>7</v>
      </c>
      <c r="N6" s="29">
        <f t="shared" si="2"/>
        <v>7</v>
      </c>
      <c r="O6" s="25"/>
    </row>
    <row r="7" spans="1:15" s="17" customFormat="1" ht="13.5">
      <c r="A7" s="28">
        <v>4</v>
      </c>
      <c r="B7" s="28"/>
      <c r="C7" s="27">
        <v>6</v>
      </c>
      <c r="D7" s="29">
        <f t="shared" si="0"/>
        <v>6</v>
      </c>
      <c r="E7" s="24"/>
      <c r="F7" s="28">
        <v>4</v>
      </c>
      <c r="G7" s="28"/>
      <c r="H7" s="27">
        <v>6.5</v>
      </c>
      <c r="I7" s="29">
        <f t="shared" si="1"/>
        <v>6.5</v>
      </c>
      <c r="J7" s="25"/>
      <c r="K7" s="28">
        <v>4</v>
      </c>
      <c r="L7" s="28"/>
      <c r="M7" s="27">
        <v>6</v>
      </c>
      <c r="N7" s="29">
        <f t="shared" si="2"/>
        <v>6</v>
      </c>
      <c r="O7" s="25"/>
    </row>
    <row r="8" spans="1:15" s="17" customFormat="1" ht="13.5">
      <c r="A8" s="28">
        <v>5</v>
      </c>
      <c r="B8" s="28"/>
      <c r="C8" s="27">
        <v>6</v>
      </c>
      <c r="D8" s="29">
        <f t="shared" si="0"/>
        <v>6</v>
      </c>
      <c r="E8" s="24"/>
      <c r="F8" s="28">
        <v>5</v>
      </c>
      <c r="G8" s="28"/>
      <c r="H8" s="27">
        <v>7</v>
      </c>
      <c r="I8" s="29">
        <f t="shared" si="1"/>
        <v>7</v>
      </c>
      <c r="J8" s="25"/>
      <c r="K8" s="28">
        <v>5</v>
      </c>
      <c r="L8" s="28"/>
      <c r="M8" s="27">
        <v>6.5</v>
      </c>
      <c r="N8" s="29">
        <f t="shared" si="2"/>
        <v>6.5</v>
      </c>
      <c r="O8" s="25"/>
    </row>
    <row r="9" spans="1:15" ht="13.5">
      <c r="A9" s="26">
        <v>6</v>
      </c>
      <c r="B9" s="26"/>
      <c r="C9" s="27">
        <v>6</v>
      </c>
      <c r="D9" s="23">
        <f t="shared" si="0"/>
        <v>6</v>
      </c>
      <c r="E9" s="24"/>
      <c r="F9" s="26">
        <v>6</v>
      </c>
      <c r="G9" s="26"/>
      <c r="H9" s="27">
        <v>6</v>
      </c>
      <c r="I9" s="23">
        <f t="shared" si="1"/>
        <v>6</v>
      </c>
      <c r="J9" s="25"/>
      <c r="K9" s="26">
        <v>6</v>
      </c>
      <c r="L9" s="26"/>
      <c r="M9" s="27">
        <v>6</v>
      </c>
      <c r="N9" s="23">
        <f t="shared" si="2"/>
        <v>6</v>
      </c>
      <c r="O9" s="25"/>
    </row>
    <row r="10" spans="1:15" ht="13.5">
      <c r="A10" s="26">
        <v>7</v>
      </c>
      <c r="B10" s="26"/>
      <c r="C10" s="27">
        <v>6</v>
      </c>
      <c r="D10" s="23">
        <f t="shared" si="0"/>
        <v>6</v>
      </c>
      <c r="E10" s="24"/>
      <c r="F10" s="26">
        <v>7</v>
      </c>
      <c r="G10" s="26"/>
      <c r="H10" s="27">
        <v>6.5</v>
      </c>
      <c r="I10" s="23">
        <f t="shared" si="1"/>
        <v>6.5</v>
      </c>
      <c r="J10" s="25"/>
      <c r="K10" s="26">
        <v>7</v>
      </c>
      <c r="L10" s="26"/>
      <c r="M10" s="27">
        <v>6</v>
      </c>
      <c r="N10" s="23">
        <f t="shared" si="2"/>
        <v>6</v>
      </c>
      <c r="O10" s="25"/>
    </row>
    <row r="11" spans="1:15" s="17" customFormat="1" ht="13.5">
      <c r="A11" s="28">
        <v>8</v>
      </c>
      <c r="B11" s="30"/>
      <c r="C11" s="27">
        <v>6</v>
      </c>
      <c r="D11" s="29">
        <f t="shared" si="0"/>
        <v>6</v>
      </c>
      <c r="E11" s="24"/>
      <c r="F11" s="28">
        <v>8</v>
      </c>
      <c r="G11" s="30"/>
      <c r="H11" s="27">
        <v>7</v>
      </c>
      <c r="I11" s="29">
        <f t="shared" si="1"/>
        <v>7</v>
      </c>
      <c r="J11" s="25"/>
      <c r="K11" s="28">
        <v>8</v>
      </c>
      <c r="L11" s="30"/>
      <c r="M11" s="27">
        <v>6.5</v>
      </c>
      <c r="N11" s="29">
        <f t="shared" si="2"/>
        <v>6.5</v>
      </c>
      <c r="O11" s="25"/>
    </row>
    <row r="12" spans="1:15" s="17" customFormat="1" ht="12.75" customHeight="1">
      <c r="A12" s="28">
        <v>9</v>
      </c>
      <c r="B12" s="30"/>
      <c r="C12" s="27">
        <v>6.5</v>
      </c>
      <c r="D12" s="29">
        <f>C12</f>
        <v>6.5</v>
      </c>
      <c r="E12" s="24"/>
      <c r="F12" s="28">
        <v>9</v>
      </c>
      <c r="G12" s="30"/>
      <c r="H12" s="27">
        <v>6</v>
      </c>
      <c r="I12" s="29">
        <f t="shared" si="1"/>
        <v>6</v>
      </c>
      <c r="J12" s="25"/>
      <c r="K12" s="28">
        <v>9</v>
      </c>
      <c r="L12" s="30"/>
      <c r="M12" s="27">
        <v>6.5</v>
      </c>
      <c r="N12" s="29">
        <f t="shared" si="2"/>
        <v>6.5</v>
      </c>
      <c r="O12" s="25"/>
    </row>
    <row r="13" spans="1:15" s="17" customFormat="1" ht="13.5">
      <c r="A13" s="28">
        <v>10</v>
      </c>
      <c r="B13" s="28"/>
      <c r="C13" s="27">
        <v>6.5</v>
      </c>
      <c r="D13" s="29">
        <f t="shared" si="0"/>
        <v>6.5</v>
      </c>
      <c r="E13" s="24"/>
      <c r="F13" s="28">
        <v>10</v>
      </c>
      <c r="G13" s="28"/>
      <c r="H13" s="27">
        <v>6.5</v>
      </c>
      <c r="I13" s="29">
        <f t="shared" si="1"/>
        <v>6.5</v>
      </c>
      <c r="J13" s="25"/>
      <c r="K13" s="28">
        <v>10</v>
      </c>
      <c r="L13" s="28"/>
      <c r="M13" s="27">
        <v>7</v>
      </c>
      <c r="N13" s="29">
        <f t="shared" si="2"/>
        <v>7</v>
      </c>
      <c r="O13" s="25"/>
    </row>
    <row r="14" spans="1:15" ht="13.5">
      <c r="A14" s="33">
        <v>11</v>
      </c>
      <c r="B14" s="33"/>
      <c r="C14" s="27">
        <v>5</v>
      </c>
      <c r="D14" s="34">
        <f t="shared" si="0"/>
        <v>5</v>
      </c>
      <c r="E14" s="24"/>
      <c r="F14" s="33">
        <v>11</v>
      </c>
      <c r="G14" s="33"/>
      <c r="H14" s="27">
        <v>4.5</v>
      </c>
      <c r="I14" s="34">
        <f t="shared" si="1"/>
        <v>4.5</v>
      </c>
      <c r="J14" s="25"/>
      <c r="K14" s="33">
        <v>11</v>
      </c>
      <c r="L14" s="33"/>
      <c r="M14" s="27">
        <v>5</v>
      </c>
      <c r="N14" s="34">
        <f t="shared" si="2"/>
        <v>5</v>
      </c>
      <c r="O14" s="25"/>
    </row>
    <row r="15" spans="1:15" ht="13.5">
      <c r="A15" s="28">
        <v>12</v>
      </c>
      <c r="B15" s="28"/>
      <c r="C15" s="27">
        <v>6</v>
      </c>
      <c r="D15" s="29">
        <f t="shared" si="0"/>
        <v>6</v>
      </c>
      <c r="E15" s="24"/>
      <c r="F15" s="28">
        <v>12</v>
      </c>
      <c r="G15" s="28"/>
      <c r="H15" s="27">
        <v>6.5</v>
      </c>
      <c r="I15" s="29">
        <f t="shared" si="1"/>
        <v>6.5</v>
      </c>
      <c r="J15" s="25"/>
      <c r="K15" s="28">
        <v>12</v>
      </c>
      <c r="L15" s="28"/>
      <c r="M15" s="27">
        <v>6</v>
      </c>
      <c r="N15" s="29">
        <f t="shared" si="2"/>
        <v>6</v>
      </c>
      <c r="O15" s="25"/>
    </row>
    <row r="16" spans="1:15" s="17" customFormat="1" ht="13.5">
      <c r="A16" s="28">
        <v>13</v>
      </c>
      <c r="B16" s="28"/>
      <c r="C16" s="27">
        <v>6</v>
      </c>
      <c r="D16" s="29">
        <f t="shared" si="0"/>
        <v>6</v>
      </c>
      <c r="E16" s="24"/>
      <c r="F16" s="28">
        <v>13</v>
      </c>
      <c r="G16" s="28"/>
      <c r="H16" s="27">
        <v>6</v>
      </c>
      <c r="I16" s="29">
        <f t="shared" si="1"/>
        <v>6</v>
      </c>
      <c r="J16" s="25"/>
      <c r="K16" s="28">
        <v>13</v>
      </c>
      <c r="L16" s="28"/>
      <c r="M16" s="27">
        <v>6</v>
      </c>
      <c r="N16" s="29">
        <f t="shared" si="2"/>
        <v>6</v>
      </c>
      <c r="O16" s="25"/>
    </row>
    <row r="17" spans="1:15" s="17" customFormat="1" ht="13.5">
      <c r="A17" s="31">
        <v>14</v>
      </c>
      <c r="B17" s="31">
        <v>2</v>
      </c>
      <c r="C17" s="27">
        <v>6</v>
      </c>
      <c r="D17" s="32">
        <f>C17*B17</f>
        <v>12</v>
      </c>
      <c r="E17" s="24"/>
      <c r="F17" s="31">
        <v>14</v>
      </c>
      <c r="G17" s="31">
        <v>2</v>
      </c>
      <c r="H17" s="27">
        <v>6.5</v>
      </c>
      <c r="I17" s="32">
        <f>H17*G17</f>
        <v>13</v>
      </c>
      <c r="J17" s="25"/>
      <c r="K17" s="31">
        <v>14</v>
      </c>
      <c r="L17" s="31">
        <v>2</v>
      </c>
      <c r="M17" s="27">
        <v>6.5</v>
      </c>
      <c r="N17" s="32">
        <f>M17*L17</f>
        <v>13</v>
      </c>
      <c r="O17" s="25"/>
    </row>
    <row r="18" spans="1:15" ht="13.5">
      <c r="A18" s="31">
        <v>15</v>
      </c>
      <c r="B18" s="31">
        <v>2</v>
      </c>
      <c r="C18" s="27">
        <v>5.5</v>
      </c>
      <c r="D18" s="32">
        <f>C18*B18</f>
        <v>11</v>
      </c>
      <c r="E18" s="24"/>
      <c r="F18" s="31">
        <v>15</v>
      </c>
      <c r="G18" s="31">
        <v>2</v>
      </c>
      <c r="H18" s="27">
        <v>5.5</v>
      </c>
      <c r="I18" s="32">
        <f>H18*G18</f>
        <v>11</v>
      </c>
      <c r="J18" s="25"/>
      <c r="K18" s="31">
        <v>15</v>
      </c>
      <c r="L18" s="31">
        <v>2</v>
      </c>
      <c r="M18" s="27">
        <v>5</v>
      </c>
      <c r="N18" s="32">
        <f>M18*L18</f>
        <v>10</v>
      </c>
      <c r="O18" s="25"/>
    </row>
    <row r="19" spans="1:15" ht="13.5">
      <c r="A19" s="26">
        <v>16</v>
      </c>
      <c r="B19" s="26"/>
      <c r="C19" s="27">
        <v>6</v>
      </c>
      <c r="D19" s="23">
        <f t="shared" si="0"/>
        <v>6</v>
      </c>
      <c r="E19" s="24"/>
      <c r="F19" s="26">
        <v>16</v>
      </c>
      <c r="G19" s="26"/>
      <c r="H19" s="27">
        <v>6.5</v>
      </c>
      <c r="I19" s="23">
        <f aca="true" t="shared" si="3" ref="I19:I25">H19</f>
        <v>6.5</v>
      </c>
      <c r="J19" s="25"/>
      <c r="K19" s="26">
        <v>16</v>
      </c>
      <c r="L19" s="26"/>
      <c r="M19" s="27">
        <v>6.5</v>
      </c>
      <c r="N19" s="23">
        <f aca="true" t="shared" si="4" ref="N19:N25">M19</f>
        <v>6.5</v>
      </c>
      <c r="O19" s="25"/>
    </row>
    <row r="20" spans="1:15" ht="13.5">
      <c r="A20" s="26">
        <v>17</v>
      </c>
      <c r="B20" s="26"/>
      <c r="C20" s="27">
        <v>6</v>
      </c>
      <c r="D20" s="23">
        <f t="shared" si="0"/>
        <v>6</v>
      </c>
      <c r="E20" s="24"/>
      <c r="F20" s="26">
        <v>17</v>
      </c>
      <c r="G20" s="26"/>
      <c r="H20" s="27">
        <v>6</v>
      </c>
      <c r="I20" s="23">
        <f t="shared" si="3"/>
        <v>6</v>
      </c>
      <c r="J20" s="25"/>
      <c r="K20" s="26">
        <v>17</v>
      </c>
      <c r="L20" s="26"/>
      <c r="M20" s="27">
        <v>6</v>
      </c>
      <c r="N20" s="23">
        <f t="shared" si="4"/>
        <v>6</v>
      </c>
      <c r="O20" s="25"/>
    </row>
    <row r="21" spans="1:15" s="17" customFormat="1" ht="13.5">
      <c r="A21" s="28">
        <v>18</v>
      </c>
      <c r="B21" s="28"/>
      <c r="C21" s="27">
        <v>6</v>
      </c>
      <c r="D21" s="29">
        <f t="shared" si="0"/>
        <v>6</v>
      </c>
      <c r="E21" s="24"/>
      <c r="F21" s="28">
        <v>18</v>
      </c>
      <c r="G21" s="28"/>
      <c r="H21" s="27">
        <v>6.5</v>
      </c>
      <c r="I21" s="29">
        <f t="shared" si="3"/>
        <v>6.5</v>
      </c>
      <c r="J21" s="25"/>
      <c r="K21" s="28">
        <v>18</v>
      </c>
      <c r="L21" s="28"/>
      <c r="M21" s="27">
        <v>6.5</v>
      </c>
      <c r="N21" s="29">
        <f t="shared" si="4"/>
        <v>6.5</v>
      </c>
      <c r="O21" s="25"/>
    </row>
    <row r="22" spans="1:15" ht="13.5">
      <c r="A22" s="26">
        <v>19</v>
      </c>
      <c r="B22" s="26"/>
      <c r="C22" s="27">
        <v>6.5</v>
      </c>
      <c r="D22" s="23">
        <f t="shared" si="0"/>
        <v>6.5</v>
      </c>
      <c r="E22" s="24"/>
      <c r="F22" s="26">
        <v>19</v>
      </c>
      <c r="G22" s="26"/>
      <c r="H22" s="27">
        <v>6.5</v>
      </c>
      <c r="I22" s="23">
        <f t="shared" si="3"/>
        <v>6.5</v>
      </c>
      <c r="J22" s="25"/>
      <c r="K22" s="26">
        <v>19</v>
      </c>
      <c r="L22" s="26"/>
      <c r="M22" s="27">
        <v>6</v>
      </c>
      <c r="N22" s="23">
        <f t="shared" si="4"/>
        <v>6</v>
      </c>
      <c r="O22" s="25"/>
    </row>
    <row r="23" spans="1:15" ht="13.5">
      <c r="A23" s="26">
        <v>20</v>
      </c>
      <c r="B23" s="26"/>
      <c r="C23" s="27">
        <v>6</v>
      </c>
      <c r="D23" s="23">
        <f t="shared" si="0"/>
        <v>6</v>
      </c>
      <c r="E23" s="24"/>
      <c r="F23" s="26">
        <v>20</v>
      </c>
      <c r="G23" s="26"/>
      <c r="H23" s="27">
        <v>6</v>
      </c>
      <c r="I23" s="23">
        <f t="shared" si="3"/>
        <v>6</v>
      </c>
      <c r="J23" s="25"/>
      <c r="K23" s="26">
        <v>20</v>
      </c>
      <c r="L23" s="26"/>
      <c r="M23" s="27">
        <v>6</v>
      </c>
      <c r="N23" s="23">
        <f t="shared" si="4"/>
        <v>6</v>
      </c>
      <c r="O23" s="25"/>
    </row>
    <row r="24" spans="1:15" ht="13.5">
      <c r="A24" s="26">
        <v>21</v>
      </c>
      <c r="B24" s="26"/>
      <c r="C24" s="27">
        <v>6</v>
      </c>
      <c r="D24" s="23">
        <f t="shared" si="0"/>
        <v>6</v>
      </c>
      <c r="E24" s="24"/>
      <c r="F24" s="26">
        <v>21</v>
      </c>
      <c r="G24" s="26"/>
      <c r="H24" s="27">
        <v>7</v>
      </c>
      <c r="I24" s="23">
        <f t="shared" si="3"/>
        <v>7</v>
      </c>
      <c r="J24" s="25"/>
      <c r="K24" s="26">
        <v>21</v>
      </c>
      <c r="L24" s="26"/>
      <c r="M24" s="27">
        <v>6.5</v>
      </c>
      <c r="N24" s="23">
        <f t="shared" si="4"/>
        <v>6.5</v>
      </c>
      <c r="O24" s="25"/>
    </row>
    <row r="25" spans="1:15" ht="13.5">
      <c r="A25" s="28">
        <v>22</v>
      </c>
      <c r="B25" s="26"/>
      <c r="C25" s="27">
        <v>6</v>
      </c>
      <c r="D25" s="23">
        <f t="shared" si="0"/>
        <v>6</v>
      </c>
      <c r="E25" s="24"/>
      <c r="F25" s="28">
        <v>22</v>
      </c>
      <c r="G25" s="26"/>
      <c r="H25" s="27">
        <v>7</v>
      </c>
      <c r="I25" s="23">
        <f t="shared" si="3"/>
        <v>7</v>
      </c>
      <c r="J25" s="25"/>
      <c r="K25" s="28">
        <v>22</v>
      </c>
      <c r="L25" s="26"/>
      <c r="M25" s="27">
        <v>6.5</v>
      </c>
      <c r="N25" s="23">
        <f t="shared" si="4"/>
        <v>6.5</v>
      </c>
      <c r="O25" s="25"/>
    </row>
    <row r="26" spans="1:15" ht="13.5">
      <c r="A26" s="31">
        <v>23</v>
      </c>
      <c r="B26" s="31">
        <v>2</v>
      </c>
      <c r="C26" s="27">
        <v>6</v>
      </c>
      <c r="D26" s="32">
        <f>C26*B26</f>
        <v>12</v>
      </c>
      <c r="E26" s="24"/>
      <c r="F26" s="31">
        <v>23</v>
      </c>
      <c r="G26" s="31">
        <v>2</v>
      </c>
      <c r="H26" s="27">
        <v>7</v>
      </c>
      <c r="I26" s="32">
        <f>H26*G26</f>
        <v>14</v>
      </c>
      <c r="J26" s="25"/>
      <c r="K26" s="31">
        <v>23</v>
      </c>
      <c r="L26" s="31">
        <v>2</v>
      </c>
      <c r="M26" s="27">
        <v>6.5</v>
      </c>
      <c r="N26" s="32">
        <f>M26*L26</f>
        <v>13</v>
      </c>
      <c r="O26" s="25"/>
    </row>
    <row r="27" spans="1:15" ht="13.5">
      <c r="A27" s="26">
        <v>24</v>
      </c>
      <c r="B27" s="26"/>
      <c r="C27" s="27">
        <v>6.5</v>
      </c>
      <c r="D27" s="23">
        <f t="shared" si="0"/>
        <v>6.5</v>
      </c>
      <c r="E27" s="24"/>
      <c r="F27" s="26">
        <v>24</v>
      </c>
      <c r="G27" s="26"/>
      <c r="H27" s="27">
        <v>6.5</v>
      </c>
      <c r="I27" s="23">
        <f>H27</f>
        <v>6.5</v>
      </c>
      <c r="J27" s="25"/>
      <c r="K27" s="26">
        <v>24</v>
      </c>
      <c r="L27" s="26"/>
      <c r="M27" s="27">
        <v>6</v>
      </c>
      <c r="N27" s="23">
        <f>M27</f>
        <v>6</v>
      </c>
      <c r="O27" s="25"/>
    </row>
    <row r="28" spans="1:15" ht="13.5">
      <c r="A28" s="26">
        <v>25</v>
      </c>
      <c r="B28" s="26"/>
      <c r="C28" s="27">
        <v>6</v>
      </c>
      <c r="D28" s="23">
        <f t="shared" si="0"/>
        <v>6</v>
      </c>
      <c r="E28" s="24"/>
      <c r="F28" s="26">
        <v>25</v>
      </c>
      <c r="G28" s="26"/>
      <c r="H28" s="27">
        <v>6.5</v>
      </c>
      <c r="I28" s="23">
        <f>H28</f>
        <v>6.5</v>
      </c>
      <c r="J28" s="25"/>
      <c r="K28" s="26">
        <v>25</v>
      </c>
      <c r="L28" s="26"/>
      <c r="M28" s="27">
        <v>7</v>
      </c>
      <c r="N28" s="23">
        <f>M28</f>
        <v>7</v>
      </c>
      <c r="O28" s="25"/>
    </row>
    <row r="29" spans="1:15" ht="13.5">
      <c r="A29" s="26">
        <v>26</v>
      </c>
      <c r="B29" s="26"/>
      <c r="C29" s="27">
        <v>5</v>
      </c>
      <c r="D29" s="23">
        <f t="shared" si="0"/>
        <v>5</v>
      </c>
      <c r="E29" s="24"/>
      <c r="F29" s="26">
        <v>26</v>
      </c>
      <c r="G29" s="26"/>
      <c r="H29" s="27">
        <v>6</v>
      </c>
      <c r="I29" s="23">
        <f>H29</f>
        <v>6</v>
      </c>
      <c r="J29" s="25"/>
      <c r="K29" s="26">
        <v>26</v>
      </c>
      <c r="L29" s="26"/>
      <c r="M29" s="27">
        <v>4</v>
      </c>
      <c r="N29" s="23">
        <f>M29</f>
        <v>4</v>
      </c>
      <c r="O29" s="25"/>
    </row>
    <row r="30" spans="1:15" s="38" customFormat="1" ht="17.25" customHeight="1">
      <c r="A30" s="123"/>
      <c r="B30" s="123"/>
      <c r="C30" s="123"/>
      <c r="D30" s="35">
        <f>SUM(D4:D29)</f>
        <v>172</v>
      </c>
      <c r="E30" s="36"/>
      <c r="F30" s="123"/>
      <c r="G30" s="123"/>
      <c r="H30" s="123"/>
      <c r="I30" s="35">
        <f>SUM(I4:I29)</f>
        <v>183.5</v>
      </c>
      <c r="J30" s="37"/>
      <c r="K30" s="123"/>
      <c r="L30" s="123"/>
      <c r="M30" s="123"/>
      <c r="N30" s="35">
        <f>SUM(N4:N29)</f>
        <v>176.5</v>
      </c>
      <c r="O30" s="37"/>
    </row>
    <row r="31" spans="1:15" ht="15">
      <c r="A31" s="39">
        <v>1</v>
      </c>
      <c r="B31" s="39">
        <v>1</v>
      </c>
      <c r="C31" s="27">
        <v>6</v>
      </c>
      <c r="D31" s="23">
        <f>C31</f>
        <v>6</v>
      </c>
      <c r="E31" s="24"/>
      <c r="F31" s="39">
        <v>1</v>
      </c>
      <c r="G31" s="39">
        <v>1</v>
      </c>
      <c r="H31" s="27">
        <v>6.5</v>
      </c>
      <c r="I31" s="23">
        <f>H31</f>
        <v>6.5</v>
      </c>
      <c r="J31" s="25"/>
      <c r="K31" s="39">
        <v>1</v>
      </c>
      <c r="L31" s="39">
        <v>1</v>
      </c>
      <c r="M31" s="27">
        <v>6.5</v>
      </c>
      <c r="N31" s="23">
        <f>M31</f>
        <v>6.5</v>
      </c>
      <c r="O31" s="25"/>
    </row>
    <row r="32" spans="1:15" ht="15">
      <c r="A32" s="39">
        <v>2</v>
      </c>
      <c r="B32" s="39">
        <v>1</v>
      </c>
      <c r="C32" s="27">
        <v>6</v>
      </c>
      <c r="D32" s="23">
        <f>C32</f>
        <v>6</v>
      </c>
      <c r="E32" s="24"/>
      <c r="F32" s="39">
        <v>2</v>
      </c>
      <c r="G32" s="39">
        <v>1</v>
      </c>
      <c r="H32" s="27">
        <v>6</v>
      </c>
      <c r="I32" s="23">
        <f>H32</f>
        <v>6</v>
      </c>
      <c r="J32" s="25"/>
      <c r="K32" s="39">
        <v>2</v>
      </c>
      <c r="L32" s="39">
        <v>1</v>
      </c>
      <c r="M32" s="27">
        <v>6</v>
      </c>
      <c r="N32" s="23">
        <f>M32</f>
        <v>6</v>
      </c>
      <c r="O32" s="25"/>
    </row>
    <row r="33" spans="1:15" ht="15">
      <c r="A33" s="39">
        <v>3</v>
      </c>
      <c r="B33" s="39">
        <v>2</v>
      </c>
      <c r="C33" s="27">
        <v>6</v>
      </c>
      <c r="D33" s="23">
        <f>C33*2</f>
        <v>12</v>
      </c>
      <c r="E33" s="24"/>
      <c r="F33" s="39">
        <v>3</v>
      </c>
      <c r="G33" s="39">
        <v>2</v>
      </c>
      <c r="H33" s="27">
        <v>6</v>
      </c>
      <c r="I33" s="23">
        <f>H33*2</f>
        <v>12</v>
      </c>
      <c r="J33" s="25"/>
      <c r="K33" s="39">
        <v>3</v>
      </c>
      <c r="L33" s="39">
        <v>2</v>
      </c>
      <c r="M33" s="27">
        <v>5</v>
      </c>
      <c r="N33" s="23">
        <f>M33*2</f>
        <v>10</v>
      </c>
      <c r="O33" s="25"/>
    </row>
    <row r="34" spans="1:15" ht="15">
      <c r="A34" s="39">
        <v>4</v>
      </c>
      <c r="B34" s="39">
        <v>2</v>
      </c>
      <c r="C34" s="27">
        <v>6.5</v>
      </c>
      <c r="D34" s="23">
        <f>C34*2</f>
        <v>13</v>
      </c>
      <c r="E34" s="24"/>
      <c r="F34" s="39">
        <v>4</v>
      </c>
      <c r="G34" s="39">
        <v>2</v>
      </c>
      <c r="H34" s="27">
        <v>6.5</v>
      </c>
      <c r="I34" s="23">
        <f>H34*2</f>
        <v>13</v>
      </c>
      <c r="J34" s="25"/>
      <c r="K34" s="39">
        <v>4</v>
      </c>
      <c r="L34" s="39">
        <v>2</v>
      </c>
      <c r="M34" s="27">
        <v>5.5</v>
      </c>
      <c r="N34" s="23">
        <f>M34*2</f>
        <v>11</v>
      </c>
      <c r="O34" s="25"/>
    </row>
    <row r="35" spans="1:15" s="38" customFormat="1" ht="16.5" customHeight="1">
      <c r="A35" s="123"/>
      <c r="B35" s="123"/>
      <c r="C35" s="123"/>
      <c r="D35" s="35">
        <f>SUM(D31:D34)</f>
        <v>37</v>
      </c>
      <c r="E35" s="36"/>
      <c r="F35" s="124"/>
      <c r="G35" s="124"/>
      <c r="H35" s="124"/>
      <c r="I35" s="35">
        <f>SUM(I31:I34)</f>
        <v>37.5</v>
      </c>
      <c r="J35" s="37"/>
      <c r="K35" s="123"/>
      <c r="L35" s="123"/>
      <c r="M35" s="123"/>
      <c r="N35" s="35">
        <f>SUM(N31:N34)</f>
        <v>33.5</v>
      </c>
      <c r="O35" s="37"/>
    </row>
    <row r="36" spans="1:15" ht="19.5" customHeight="1">
      <c r="A36" s="125"/>
      <c r="B36" s="125"/>
      <c r="C36" s="40">
        <f>SUM(D30+D35)-$D38-$D39</f>
        <v>209</v>
      </c>
      <c r="D36" s="41">
        <f>C36*100/350</f>
        <v>59.714285714285715</v>
      </c>
      <c r="E36" s="42"/>
      <c r="F36" s="125"/>
      <c r="G36" s="125"/>
      <c r="H36" s="40">
        <f>SUM(I30+I35)-$D38-$D39</f>
        <v>221</v>
      </c>
      <c r="I36" s="41">
        <f>H36*100/350</f>
        <v>63.142857142857146</v>
      </c>
      <c r="J36" s="32"/>
      <c r="K36" s="43"/>
      <c r="L36" s="44"/>
      <c r="M36" s="40">
        <f>SUM(N30+N35)-$D38-$D39</f>
        <v>210</v>
      </c>
      <c r="N36" s="41">
        <f>M36*100/350</f>
        <v>60</v>
      </c>
      <c r="O36" s="32"/>
    </row>
    <row r="38" spans="1:13" ht="18.75">
      <c r="A38" s="45" t="s">
        <v>16</v>
      </c>
      <c r="D38" s="46"/>
      <c r="F38" s="45"/>
      <c r="K38" s="47" t="str">
        <f>рез!E19</f>
        <v>E:</v>
      </c>
      <c r="L38" s="8" t="str">
        <f>рез!F19</f>
        <v>Шкіптань Тетяна</v>
      </c>
      <c r="M38" s="8"/>
    </row>
    <row r="39" spans="1:13" ht="18.75">
      <c r="A39" s="45" t="s">
        <v>17</v>
      </c>
      <c r="D39" s="46">
        <v>0</v>
      </c>
      <c r="E39" s="48"/>
      <c r="F39" s="45"/>
      <c r="J39" s="49"/>
      <c r="K39" s="11" t="str">
        <f>рез!E20</f>
        <v>C:</v>
      </c>
      <c r="L39" s="8" t="str">
        <f>рез!F20</f>
        <v>Ковшова Ольга</v>
      </c>
      <c r="M39" s="8"/>
    </row>
    <row r="40" spans="1:15" ht="18.75">
      <c r="A40" s="126" t="s">
        <v>18</v>
      </c>
      <c r="B40" s="126"/>
      <c r="C40" s="126"/>
      <c r="D40" s="50">
        <f>C36+H36+M36</f>
        <v>640</v>
      </c>
      <c r="E40" s="51"/>
      <c r="F40" s="52"/>
      <c r="G40" s="52"/>
      <c r="H40" s="51"/>
      <c r="I40" s="53"/>
      <c r="J40" s="53"/>
      <c r="K40" s="11" t="str">
        <f>рез!E21</f>
        <v>M:</v>
      </c>
      <c r="L40" s="8" t="str">
        <f>рез!F21</f>
        <v>Козіна Ірина</v>
      </c>
      <c r="M40" s="8"/>
      <c r="N40" s="53"/>
      <c r="O40" s="52"/>
    </row>
    <row r="41" spans="1:15" ht="15.75">
      <c r="A41" s="126" t="s">
        <v>19</v>
      </c>
      <c r="B41" s="126"/>
      <c r="C41" s="126"/>
      <c r="D41" s="54">
        <f>(D36+I36+N36)/3</f>
        <v>60.952380952380956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ht="12.75">
      <c r="A42" s="55"/>
    </row>
    <row r="43" spans="1:15" ht="27" customHeight="1">
      <c r="A43" s="56" t="s">
        <v>20</v>
      </c>
      <c r="D43" s="127" t="str">
        <f>рез!F17</f>
        <v>Vektor, 2007, жер., руд., УВП, Termin-Verba, 702440, Стороженко Ксенія</v>
      </c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</row>
    <row r="44" spans="1:14" ht="22.5" customHeight="1">
      <c r="A44" s="56" t="s">
        <v>21</v>
      </c>
      <c r="D44" s="127" t="str">
        <f>рез!C17</f>
        <v>Полюк Євгенія</v>
      </c>
      <c r="E44" s="127"/>
      <c r="F44" s="127"/>
      <c r="G44" s="127"/>
      <c r="H44" s="127"/>
      <c r="I44" s="127"/>
      <c r="J44" s="127"/>
      <c r="K44" s="127"/>
      <c r="L44" s="127"/>
      <c r="M44" s="128">
        <f>рез!C4</f>
        <v>41811</v>
      </c>
      <c r="N44" s="128"/>
    </row>
    <row r="45" spans="1:15" ht="30" customHeight="1">
      <c r="A45" s="56" t="s">
        <v>7</v>
      </c>
      <c r="D45" s="127" t="str">
        <f>рез!G17</f>
        <v>КСК ”Horses of Anastasia”,
м. Днепропетровск</v>
      </c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</row>
    <row r="47" spans="1:15" ht="38.25" customHeight="1">
      <c r="A47" s="129" t="str">
        <f>рез!A1</f>
        <v>ВІДКРИТІ ВСЕУКРАЇНСЬКІ ЗМАГАННЯ З КІННОГО СПОРТУ (ВИЇЗДКА) ІІ етап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</row>
  </sheetData>
  <sheetProtection/>
  <mergeCells count="19">
    <mergeCell ref="A41:C41"/>
    <mergeCell ref="D43:O43"/>
    <mergeCell ref="D44:L44"/>
    <mergeCell ref="M44:N44"/>
    <mergeCell ref="D45:O45"/>
    <mergeCell ref="A47:O47"/>
    <mergeCell ref="A35:C35"/>
    <mergeCell ref="F35:H35"/>
    <mergeCell ref="K35:M35"/>
    <mergeCell ref="A36:B36"/>
    <mergeCell ref="F36:G36"/>
    <mergeCell ref="A40:C40"/>
    <mergeCell ref="A1:O1"/>
    <mergeCell ref="A2:D2"/>
    <mergeCell ref="F2:I2"/>
    <mergeCell ref="K2:N2"/>
    <mergeCell ref="A30:C30"/>
    <mergeCell ref="F30:H30"/>
    <mergeCell ref="K30:M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zoomScale="70" zoomScaleNormal="70" zoomScalePageLayoutView="0" workbookViewId="0" topLeftCell="A7">
      <selection activeCell="G15" sqref="G15"/>
    </sheetView>
  </sheetViews>
  <sheetFormatPr defaultColWidth="9.140625" defaultRowHeight="12.75"/>
  <cols>
    <col min="1" max="1" width="4.421875" style="1" customWidth="1"/>
    <col min="2" max="2" width="6.7109375" style="1" customWidth="1"/>
    <col min="3" max="3" width="25.57421875" style="1" customWidth="1"/>
    <col min="4" max="4" width="8.7109375" style="1" bestFit="1" customWidth="1"/>
    <col min="5" max="5" width="10.140625" style="1" customWidth="1"/>
    <col min="6" max="6" width="50.57421875" style="1" customWidth="1"/>
    <col min="7" max="7" width="27.7109375" style="1" customWidth="1"/>
    <col min="8" max="8" width="20.7109375" style="1" customWidth="1"/>
    <col min="9" max="9" width="11.00390625" style="1" customWidth="1"/>
    <col min="10" max="10" width="4.140625" style="1" customWidth="1"/>
    <col min="11" max="11" width="10.00390625" style="1" customWidth="1"/>
    <col min="12" max="12" width="3.8515625" style="1" customWidth="1"/>
    <col min="13" max="13" width="9.7109375" style="1" customWidth="1"/>
    <col min="14" max="14" width="4.28125" style="1" customWidth="1"/>
    <col min="15" max="15" width="8.140625" style="1" customWidth="1"/>
    <col min="16" max="16" width="9.7109375" style="1" customWidth="1"/>
    <col min="17" max="18" width="4.421875" style="1" customWidth="1"/>
    <col min="19" max="19" width="4.140625" style="1" customWidth="1"/>
    <col min="20" max="20" width="6.00390625" style="1" customWidth="1"/>
    <col min="21" max="21" width="4.57421875" style="1" customWidth="1"/>
    <col min="22" max="16384" width="9.140625" style="1" customWidth="1"/>
  </cols>
  <sheetData>
    <row r="1" spans="1:18" s="3" customFormat="1" ht="21" customHeight="1">
      <c r="A1" s="102" t="s">
        <v>43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2"/>
    </row>
    <row r="2" spans="1:19" s="3" customFormat="1" ht="18.7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2"/>
      <c r="S2" s="2"/>
    </row>
    <row r="3" spans="1:19" s="3" customFormat="1" ht="19.5" customHeight="1">
      <c r="A3" s="103" t="s">
        <v>26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4"/>
      <c r="S3" s="4"/>
    </row>
    <row r="4" spans="3:13" s="5" customFormat="1" ht="19.5" customHeight="1">
      <c r="C4" s="6">
        <v>41811</v>
      </c>
      <c r="D4" s="7"/>
      <c r="H4" s="7"/>
      <c r="M4" s="5" t="s">
        <v>1</v>
      </c>
    </row>
    <row r="5" spans="4:13" s="5" customFormat="1" ht="14.25" customHeight="1" thickBot="1">
      <c r="D5" s="7"/>
      <c r="H5" s="7"/>
      <c r="M5" s="8"/>
    </row>
    <row r="6" spans="1:18" ht="21.75" customHeight="1" thickBot="1">
      <c r="A6" s="104" t="s">
        <v>2</v>
      </c>
      <c r="B6" s="106" t="s">
        <v>3</v>
      </c>
      <c r="C6" s="108" t="s">
        <v>4</v>
      </c>
      <c r="D6" s="108" t="s">
        <v>5</v>
      </c>
      <c r="E6" s="108" t="s">
        <v>6</v>
      </c>
      <c r="F6" s="108" t="s">
        <v>42</v>
      </c>
      <c r="G6" s="108" t="s">
        <v>7</v>
      </c>
      <c r="H6" s="110" t="s">
        <v>8</v>
      </c>
      <c r="I6" s="112" t="s">
        <v>9</v>
      </c>
      <c r="J6" s="112"/>
      <c r="K6" s="112"/>
      <c r="L6" s="112"/>
      <c r="M6" s="112"/>
      <c r="N6" s="112"/>
      <c r="O6" s="130" t="s">
        <v>10</v>
      </c>
      <c r="P6" s="132" t="s">
        <v>11</v>
      </c>
      <c r="Q6" s="117" t="s">
        <v>12</v>
      </c>
      <c r="R6" s="117" t="s">
        <v>73</v>
      </c>
    </row>
    <row r="7" spans="1:18" s="5" customFormat="1" ht="36" customHeight="1" thickBot="1">
      <c r="A7" s="105"/>
      <c r="B7" s="107"/>
      <c r="C7" s="109"/>
      <c r="D7" s="109"/>
      <c r="E7" s="109"/>
      <c r="F7" s="109"/>
      <c r="G7" s="109"/>
      <c r="H7" s="111"/>
      <c r="I7" s="119" t="s">
        <v>29</v>
      </c>
      <c r="J7" s="119"/>
      <c r="K7" s="120" t="s">
        <v>13</v>
      </c>
      <c r="L7" s="120"/>
      <c r="M7" s="120" t="s">
        <v>30</v>
      </c>
      <c r="N7" s="134"/>
      <c r="O7" s="131"/>
      <c r="P7" s="133"/>
      <c r="Q7" s="118"/>
      <c r="R7" s="118"/>
    </row>
    <row r="8" spans="1:18" s="9" customFormat="1" ht="54">
      <c r="A8" s="69">
        <f aca="true" t="shared" si="0" ref="A8:A17">RANK(P8,$P$8:$P$17)</f>
        <v>1</v>
      </c>
      <c r="B8" s="83">
        <v>99</v>
      </c>
      <c r="C8" s="84" t="s">
        <v>35</v>
      </c>
      <c r="D8" s="84">
        <v>1982</v>
      </c>
      <c r="E8" s="84" t="s">
        <v>36</v>
      </c>
      <c r="F8" s="87" t="s">
        <v>47</v>
      </c>
      <c r="G8" s="87" t="s">
        <v>37</v>
      </c>
      <c r="H8" s="88" t="s">
        <v>38</v>
      </c>
      <c r="I8" s="60">
        <f>1!$D$36</f>
        <v>62</v>
      </c>
      <c r="J8" s="61">
        <f aca="true" t="shared" si="1" ref="J8:J17">RANK(I8,$I$8:$I$17)</f>
        <v>1</v>
      </c>
      <c r="K8" s="62">
        <f>1!$I$36</f>
        <v>65.85714285714286</v>
      </c>
      <c r="L8" s="61">
        <f aca="true" t="shared" si="2" ref="L8:L17">RANK(K8,$K$8:$K$17)</f>
        <v>1</v>
      </c>
      <c r="M8" s="62">
        <f>1!$N$36</f>
        <v>67</v>
      </c>
      <c r="N8" s="96">
        <f aca="true" t="shared" si="3" ref="N8:N17">RANK(M8,$M$8:$M$17)</f>
        <v>1</v>
      </c>
      <c r="O8" s="99">
        <f>1!$D$40</f>
        <v>682</v>
      </c>
      <c r="P8" s="91">
        <f>1!$D$41</f>
        <v>64.95238095238095</v>
      </c>
      <c r="Q8" s="72"/>
      <c r="R8" s="72" t="s">
        <v>74</v>
      </c>
    </row>
    <row r="9" spans="1:18" s="9" customFormat="1" ht="54">
      <c r="A9" s="70">
        <f t="shared" si="0"/>
        <v>2</v>
      </c>
      <c r="B9" s="75">
        <v>73</v>
      </c>
      <c r="C9" s="76" t="s">
        <v>48</v>
      </c>
      <c r="D9" s="76">
        <v>1989</v>
      </c>
      <c r="E9" s="76" t="s">
        <v>36</v>
      </c>
      <c r="F9" s="77" t="s">
        <v>49</v>
      </c>
      <c r="G9" s="77" t="s">
        <v>50</v>
      </c>
      <c r="H9" s="94" t="s">
        <v>38</v>
      </c>
      <c r="I9" s="64">
        <f>2!$D$36</f>
        <v>60.142857142857146</v>
      </c>
      <c r="J9" s="58">
        <f t="shared" si="1"/>
        <v>3</v>
      </c>
      <c r="K9" s="57">
        <f>2!$I$36</f>
        <v>65.85714285714286</v>
      </c>
      <c r="L9" s="58">
        <f t="shared" si="2"/>
        <v>1</v>
      </c>
      <c r="M9" s="57">
        <f>2!$N$36</f>
        <v>63.285714285714285</v>
      </c>
      <c r="N9" s="97">
        <f t="shared" si="3"/>
        <v>2</v>
      </c>
      <c r="O9" s="100">
        <f>2!$D$40</f>
        <v>662.5</v>
      </c>
      <c r="P9" s="92">
        <f>2!$D$41</f>
        <v>63.095238095238095</v>
      </c>
      <c r="Q9" s="73"/>
      <c r="R9" s="73" t="s">
        <v>74</v>
      </c>
    </row>
    <row r="10" spans="1:18" s="9" customFormat="1" ht="36">
      <c r="A10" s="70">
        <f t="shared" si="0"/>
        <v>3</v>
      </c>
      <c r="B10" s="75">
        <v>92</v>
      </c>
      <c r="C10" s="76" t="s">
        <v>63</v>
      </c>
      <c r="D10" s="76">
        <v>1983</v>
      </c>
      <c r="E10" s="85" t="s">
        <v>25</v>
      </c>
      <c r="F10" s="77" t="s">
        <v>64</v>
      </c>
      <c r="G10" s="77" t="s">
        <v>65</v>
      </c>
      <c r="H10" s="78" t="s">
        <v>66</v>
      </c>
      <c r="I10" s="64">
        <f>8!$D$36</f>
        <v>60.42857142857143</v>
      </c>
      <c r="J10" s="58">
        <f t="shared" si="1"/>
        <v>2</v>
      </c>
      <c r="K10" s="57">
        <f>8!$I$36</f>
        <v>62.42857142857143</v>
      </c>
      <c r="L10" s="58">
        <f t="shared" si="2"/>
        <v>4</v>
      </c>
      <c r="M10" s="57">
        <f>8!$N$36</f>
        <v>63.285714285714285</v>
      </c>
      <c r="N10" s="97">
        <f t="shared" si="3"/>
        <v>2</v>
      </c>
      <c r="O10" s="100">
        <f>8!$D$40</f>
        <v>651.5</v>
      </c>
      <c r="P10" s="92">
        <f>8!$D$41</f>
        <v>62.047619047619044</v>
      </c>
      <c r="Q10" s="73"/>
      <c r="R10" s="73" t="s">
        <v>74</v>
      </c>
    </row>
    <row r="11" spans="1:18" s="9" customFormat="1" ht="72">
      <c r="A11" s="70">
        <f t="shared" si="0"/>
        <v>4</v>
      </c>
      <c r="B11" s="75">
        <v>53</v>
      </c>
      <c r="C11" s="76" t="s">
        <v>70</v>
      </c>
      <c r="D11" s="76">
        <v>1990</v>
      </c>
      <c r="E11" s="76" t="s">
        <v>24</v>
      </c>
      <c r="F11" s="77" t="s">
        <v>71</v>
      </c>
      <c r="G11" s="77" t="s">
        <v>40</v>
      </c>
      <c r="H11" s="78" t="s">
        <v>72</v>
      </c>
      <c r="I11" s="64">
        <f>'10'!$D$36</f>
        <v>59.714285714285715</v>
      </c>
      <c r="J11" s="58">
        <f t="shared" si="1"/>
        <v>4</v>
      </c>
      <c r="K11" s="57">
        <f>'10'!$I$36</f>
        <v>63.142857142857146</v>
      </c>
      <c r="L11" s="58">
        <f t="shared" si="2"/>
        <v>3</v>
      </c>
      <c r="M11" s="57">
        <f>'10'!$N$36</f>
        <v>60</v>
      </c>
      <c r="N11" s="97">
        <f t="shared" si="3"/>
        <v>5</v>
      </c>
      <c r="O11" s="100">
        <f>'10'!$D$40</f>
        <v>640</v>
      </c>
      <c r="P11" s="92">
        <f>'10'!$D$41</f>
        <v>60.952380952380956</v>
      </c>
      <c r="Q11" s="73"/>
      <c r="R11" s="73" t="s">
        <v>74</v>
      </c>
    </row>
    <row r="12" spans="1:18" s="9" customFormat="1" ht="72">
      <c r="A12" s="70">
        <f t="shared" si="0"/>
        <v>5</v>
      </c>
      <c r="B12" s="75">
        <v>49</v>
      </c>
      <c r="C12" s="76" t="s">
        <v>55</v>
      </c>
      <c r="D12" s="76">
        <v>1990</v>
      </c>
      <c r="E12" s="76" t="s">
        <v>24</v>
      </c>
      <c r="F12" s="77" t="s">
        <v>56</v>
      </c>
      <c r="G12" s="77" t="s">
        <v>40</v>
      </c>
      <c r="H12" s="78" t="s">
        <v>41</v>
      </c>
      <c r="I12" s="64">
        <f>4!$D$36</f>
        <v>58.285714285714285</v>
      </c>
      <c r="J12" s="58">
        <f t="shared" si="1"/>
        <v>7</v>
      </c>
      <c r="K12" s="57">
        <f>4!$I$36</f>
        <v>61.57142857142857</v>
      </c>
      <c r="L12" s="58">
        <f t="shared" si="2"/>
        <v>5</v>
      </c>
      <c r="M12" s="57">
        <f>4!$N$36</f>
        <v>62</v>
      </c>
      <c r="N12" s="97">
        <f t="shared" si="3"/>
        <v>4</v>
      </c>
      <c r="O12" s="100">
        <f>4!$D$40</f>
        <v>636.5</v>
      </c>
      <c r="P12" s="92">
        <f>4!$D$41</f>
        <v>60.61904761904762</v>
      </c>
      <c r="Q12" s="73"/>
      <c r="R12" s="73" t="s">
        <v>74</v>
      </c>
    </row>
    <row r="13" spans="1:18" s="9" customFormat="1" ht="54">
      <c r="A13" s="70">
        <f t="shared" si="0"/>
        <v>6</v>
      </c>
      <c r="B13" s="75">
        <v>71</v>
      </c>
      <c r="C13" s="76" t="s">
        <v>51</v>
      </c>
      <c r="D13" s="76">
        <v>1967</v>
      </c>
      <c r="E13" s="76" t="s">
        <v>32</v>
      </c>
      <c r="F13" s="86" t="s">
        <v>52</v>
      </c>
      <c r="G13" s="86" t="s">
        <v>53</v>
      </c>
      <c r="H13" s="78" t="s">
        <v>54</v>
      </c>
      <c r="I13" s="64">
        <f>3!$D$36</f>
        <v>58.142857142857146</v>
      </c>
      <c r="J13" s="58">
        <f t="shared" si="1"/>
        <v>8</v>
      </c>
      <c r="K13" s="57">
        <f>3!$I$36</f>
        <v>60.285714285714285</v>
      </c>
      <c r="L13" s="58">
        <f t="shared" si="2"/>
        <v>6</v>
      </c>
      <c r="M13" s="57">
        <f>3!$N$36</f>
        <v>59.714285714285715</v>
      </c>
      <c r="N13" s="97">
        <f t="shared" si="3"/>
        <v>6</v>
      </c>
      <c r="O13" s="100">
        <f>3!$D$40</f>
        <v>623.5</v>
      </c>
      <c r="P13" s="92">
        <f>3!$D$41</f>
        <v>59.38095238095238</v>
      </c>
      <c r="Q13" s="73"/>
      <c r="R13" s="73" t="s">
        <v>74</v>
      </c>
    </row>
    <row r="14" spans="1:18" s="9" customFormat="1" ht="54">
      <c r="A14" s="70">
        <f t="shared" si="0"/>
        <v>7</v>
      </c>
      <c r="B14" s="75">
        <v>39</v>
      </c>
      <c r="C14" s="85" t="s">
        <v>31</v>
      </c>
      <c r="D14" s="85">
        <v>1998</v>
      </c>
      <c r="E14" s="86" t="s">
        <v>32</v>
      </c>
      <c r="F14" s="86" t="s">
        <v>57</v>
      </c>
      <c r="G14" s="86" t="s">
        <v>33</v>
      </c>
      <c r="H14" s="89" t="s">
        <v>34</v>
      </c>
      <c r="I14" s="64">
        <f>5!$D$36</f>
        <v>58.57142857142857</v>
      </c>
      <c r="J14" s="58">
        <f t="shared" si="1"/>
        <v>6</v>
      </c>
      <c r="K14" s="57">
        <f>5!$I$36</f>
        <v>60</v>
      </c>
      <c r="L14" s="58">
        <f t="shared" si="2"/>
        <v>7</v>
      </c>
      <c r="M14" s="57">
        <f>5!$N$36</f>
        <v>59.42857142857143</v>
      </c>
      <c r="N14" s="97">
        <f t="shared" si="3"/>
        <v>8</v>
      </c>
      <c r="O14" s="100">
        <f>5!$D$40</f>
        <v>623</v>
      </c>
      <c r="P14" s="92">
        <f>5!$D$41</f>
        <v>59.333333333333336</v>
      </c>
      <c r="Q14" s="90"/>
      <c r="R14" s="73" t="s">
        <v>74</v>
      </c>
    </row>
    <row r="15" spans="1:18" s="9" customFormat="1" ht="54">
      <c r="A15" s="70">
        <f t="shared" si="0"/>
        <v>8</v>
      </c>
      <c r="B15" s="75">
        <v>121</v>
      </c>
      <c r="C15" s="76" t="s">
        <v>39</v>
      </c>
      <c r="D15" s="76">
        <v>1974</v>
      </c>
      <c r="E15" s="76" t="s">
        <v>24</v>
      </c>
      <c r="F15" s="77" t="s">
        <v>75</v>
      </c>
      <c r="G15" s="77" t="s">
        <v>62</v>
      </c>
      <c r="H15" s="78" t="s">
        <v>38</v>
      </c>
      <c r="I15" s="64">
        <f>7!$D$36</f>
        <v>56.857142857142854</v>
      </c>
      <c r="J15" s="58">
        <f t="shared" si="1"/>
        <v>9</v>
      </c>
      <c r="K15" s="57">
        <f>7!$I$36</f>
        <v>59.857142857142854</v>
      </c>
      <c r="L15" s="58">
        <f t="shared" si="2"/>
        <v>8</v>
      </c>
      <c r="M15" s="57">
        <f>7!$N$36</f>
        <v>59.714285714285715</v>
      </c>
      <c r="N15" s="97">
        <f t="shared" si="3"/>
        <v>6</v>
      </c>
      <c r="O15" s="100">
        <f>7!$D$40</f>
        <v>617.5</v>
      </c>
      <c r="P15" s="92">
        <f>7!$D$41</f>
        <v>58.8095238095238</v>
      </c>
      <c r="Q15" s="90"/>
      <c r="R15" s="73" t="s">
        <v>74</v>
      </c>
    </row>
    <row r="16" spans="1:18" s="9" customFormat="1" ht="54">
      <c r="A16" s="70">
        <f t="shared" si="0"/>
        <v>9</v>
      </c>
      <c r="B16" s="75">
        <v>78</v>
      </c>
      <c r="C16" s="76" t="s">
        <v>58</v>
      </c>
      <c r="D16" s="76">
        <v>1985</v>
      </c>
      <c r="E16" s="76" t="s">
        <v>24</v>
      </c>
      <c r="F16" s="77" t="s">
        <v>59</v>
      </c>
      <c r="G16" s="77" t="s">
        <v>60</v>
      </c>
      <c r="H16" s="78" t="s">
        <v>61</v>
      </c>
      <c r="I16" s="64">
        <f>6!$D$36</f>
        <v>59.42857142857143</v>
      </c>
      <c r="J16" s="58">
        <f t="shared" si="1"/>
        <v>5</v>
      </c>
      <c r="K16" s="57">
        <f>6!$I$36</f>
        <v>59.142857142857146</v>
      </c>
      <c r="L16" s="58">
        <f t="shared" si="2"/>
        <v>9</v>
      </c>
      <c r="M16" s="57">
        <f>6!$N$36</f>
        <v>57.142857142857146</v>
      </c>
      <c r="N16" s="97">
        <f t="shared" si="3"/>
        <v>9</v>
      </c>
      <c r="O16" s="100">
        <f>6!$D$40</f>
        <v>615</v>
      </c>
      <c r="P16" s="92">
        <f>6!$D$41</f>
        <v>58.57142857142858</v>
      </c>
      <c r="Q16" s="90"/>
      <c r="R16" s="73" t="s">
        <v>74</v>
      </c>
    </row>
    <row r="17" spans="1:18" s="9" customFormat="1" ht="54.75" thickBot="1">
      <c r="A17" s="71">
        <f t="shared" si="0"/>
        <v>10</v>
      </c>
      <c r="B17" s="79">
        <v>26</v>
      </c>
      <c r="C17" s="80" t="s">
        <v>67</v>
      </c>
      <c r="D17" s="80">
        <v>1993</v>
      </c>
      <c r="E17" s="80" t="s">
        <v>24</v>
      </c>
      <c r="F17" s="81" t="s">
        <v>68</v>
      </c>
      <c r="G17" s="95" t="s">
        <v>69</v>
      </c>
      <c r="H17" s="82" t="s">
        <v>38</v>
      </c>
      <c r="I17" s="65">
        <f>9!$D$36</f>
        <v>56.857142857142854</v>
      </c>
      <c r="J17" s="66">
        <f t="shared" si="1"/>
        <v>9</v>
      </c>
      <c r="K17" s="67">
        <f>9!$I$36</f>
        <v>54</v>
      </c>
      <c r="L17" s="66">
        <f t="shared" si="2"/>
        <v>10</v>
      </c>
      <c r="M17" s="67">
        <f>9!$N$36</f>
        <v>55.142857142857146</v>
      </c>
      <c r="N17" s="98">
        <f t="shared" si="3"/>
        <v>10</v>
      </c>
      <c r="O17" s="101">
        <f>9!$D$40</f>
        <v>581</v>
      </c>
      <c r="P17" s="93">
        <f>9!$D$41</f>
        <v>55.333333333333336</v>
      </c>
      <c r="Q17" s="74">
        <v>1</v>
      </c>
      <c r="R17" s="74" t="s">
        <v>74</v>
      </c>
    </row>
    <row r="19" spans="4:7" s="5" customFormat="1" ht="18.75">
      <c r="D19" s="10" t="s">
        <v>9</v>
      </c>
      <c r="E19" s="11" t="s">
        <v>27</v>
      </c>
      <c r="F19" s="12" t="s">
        <v>44</v>
      </c>
      <c r="G19" s="8"/>
    </row>
    <row r="20" spans="5:7" s="5" customFormat="1" ht="18.75">
      <c r="E20" s="11" t="s">
        <v>14</v>
      </c>
      <c r="F20" s="12" t="s">
        <v>45</v>
      </c>
      <c r="G20" s="8"/>
    </row>
    <row r="21" spans="5:7" s="5" customFormat="1" ht="18.75">
      <c r="E21" s="11" t="s">
        <v>28</v>
      </c>
      <c r="F21" s="12" t="s">
        <v>46</v>
      </c>
      <c r="G21" s="8"/>
    </row>
    <row r="22" s="5" customFormat="1" ht="11.25" customHeight="1">
      <c r="F22" s="11"/>
    </row>
    <row r="23" spans="1:8" s="5" customFormat="1" ht="18.75">
      <c r="A23" s="5" t="s">
        <v>22</v>
      </c>
      <c r="E23" s="13"/>
      <c r="F23" s="12"/>
      <c r="G23" s="14"/>
      <c r="H23" s="15" t="s">
        <v>23</v>
      </c>
    </row>
  </sheetData>
  <sheetProtection/>
  <mergeCells count="19">
    <mergeCell ref="G6:G7"/>
    <mergeCell ref="H6:H7"/>
    <mergeCell ref="I6:N6"/>
    <mergeCell ref="O6:O7"/>
    <mergeCell ref="P6:P7"/>
    <mergeCell ref="Q6:Q7"/>
    <mergeCell ref="I7:J7"/>
    <mergeCell ref="K7:L7"/>
    <mergeCell ref="M7:N7"/>
    <mergeCell ref="R6:R7"/>
    <mergeCell ref="A1:Q1"/>
    <mergeCell ref="A2:Q2"/>
    <mergeCell ref="A3:Q3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K47"/>
  <sheetViews>
    <sheetView zoomScalePageLayoutView="0" workbookViewId="0" topLeftCell="A23">
      <selection activeCell="D40" sqref="D40"/>
    </sheetView>
  </sheetViews>
  <sheetFormatPr defaultColWidth="3.8515625" defaultRowHeight="12.75"/>
  <cols>
    <col min="1" max="1" width="3.8515625" style="16" customWidth="1"/>
    <col min="2" max="2" width="2.8515625" style="16" customWidth="1"/>
    <col min="3" max="4" width="10.28125" style="16" customWidth="1"/>
    <col min="5" max="5" width="2.00390625" style="17" customWidth="1"/>
    <col min="6" max="6" width="3.8515625" style="16" customWidth="1"/>
    <col min="7" max="7" width="2.8515625" style="16" customWidth="1"/>
    <col min="8" max="8" width="8.140625" style="16" customWidth="1"/>
    <col min="9" max="9" width="10.140625" style="16" customWidth="1"/>
    <col min="10" max="10" width="2.00390625" style="17" customWidth="1"/>
    <col min="11" max="11" width="3.8515625" style="16" customWidth="1"/>
    <col min="12" max="12" width="2.8515625" style="16" customWidth="1"/>
    <col min="13" max="13" width="8.8515625" style="16" customWidth="1"/>
    <col min="14" max="14" width="9.421875" style="16" customWidth="1"/>
    <col min="15" max="15" width="2.00390625" style="17" customWidth="1"/>
    <col min="16" max="16384" width="3.8515625" style="16" customWidth="1"/>
  </cols>
  <sheetData>
    <row r="1" spans="1:15" ht="26.25" customHeight="1">
      <c r="A1" s="121" t="str">
        <f>рез!A3</f>
        <v>Їзда UKR-L5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37" s="20" customFormat="1" ht="15.75" customHeight="1">
      <c r="A2" s="122" t="str">
        <f>рез!I7</f>
        <v>Е</v>
      </c>
      <c r="B2" s="122"/>
      <c r="C2" s="122"/>
      <c r="D2" s="122"/>
      <c r="E2" s="18"/>
      <c r="F2" s="122" t="str">
        <f>рез!K7</f>
        <v>С</v>
      </c>
      <c r="G2" s="122"/>
      <c r="H2" s="122"/>
      <c r="I2" s="122"/>
      <c r="J2" s="19"/>
      <c r="K2" s="122" t="str">
        <f>рез!M7</f>
        <v>М</v>
      </c>
      <c r="L2" s="122"/>
      <c r="M2" s="122"/>
      <c r="N2" s="122"/>
      <c r="O2" s="19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15" ht="12.75">
      <c r="A3" s="22" t="s">
        <v>15</v>
      </c>
      <c r="B3" s="22"/>
      <c r="C3" s="22"/>
      <c r="D3" s="23"/>
      <c r="E3" s="24"/>
      <c r="F3" s="22" t="s">
        <v>15</v>
      </c>
      <c r="G3" s="22"/>
      <c r="H3" s="22"/>
      <c r="I3" s="23"/>
      <c r="J3" s="25"/>
      <c r="K3" s="22" t="s">
        <v>15</v>
      </c>
      <c r="L3" s="22"/>
      <c r="M3" s="22"/>
      <c r="N3" s="23"/>
      <c r="O3" s="25"/>
    </row>
    <row r="4" spans="1:15" ht="13.5">
      <c r="A4" s="26">
        <v>1</v>
      </c>
      <c r="B4" s="26"/>
      <c r="C4" s="27">
        <v>6.5</v>
      </c>
      <c r="D4" s="23">
        <f aca="true" t="shared" si="0" ref="D4:D29">C4</f>
        <v>6.5</v>
      </c>
      <c r="E4" s="24"/>
      <c r="F4" s="26">
        <v>1</v>
      </c>
      <c r="G4" s="26"/>
      <c r="H4" s="27">
        <v>6.5</v>
      </c>
      <c r="I4" s="23">
        <f aca="true" t="shared" si="1" ref="I4:I16">H4</f>
        <v>6.5</v>
      </c>
      <c r="J4" s="25"/>
      <c r="K4" s="26">
        <v>1</v>
      </c>
      <c r="L4" s="26"/>
      <c r="M4" s="27">
        <v>7</v>
      </c>
      <c r="N4" s="23">
        <f aca="true" t="shared" si="2" ref="N4:N16">M4</f>
        <v>7</v>
      </c>
      <c r="O4" s="25"/>
    </row>
    <row r="5" spans="1:15" ht="13.5">
      <c r="A5" s="26">
        <v>2</v>
      </c>
      <c r="B5" s="26"/>
      <c r="C5" s="27">
        <v>6.5</v>
      </c>
      <c r="D5" s="23">
        <f t="shared" si="0"/>
        <v>6.5</v>
      </c>
      <c r="E5" s="24"/>
      <c r="F5" s="26">
        <v>2</v>
      </c>
      <c r="G5" s="26"/>
      <c r="H5" s="27">
        <v>6.5</v>
      </c>
      <c r="I5" s="23">
        <f t="shared" si="1"/>
        <v>6.5</v>
      </c>
      <c r="J5" s="25"/>
      <c r="K5" s="26">
        <v>2</v>
      </c>
      <c r="L5" s="26"/>
      <c r="M5" s="27">
        <v>7</v>
      </c>
      <c r="N5" s="23">
        <f t="shared" si="2"/>
        <v>7</v>
      </c>
      <c r="O5" s="25"/>
    </row>
    <row r="6" spans="1:15" ht="13.5">
      <c r="A6" s="28">
        <v>3</v>
      </c>
      <c r="B6" s="28"/>
      <c r="C6" s="27">
        <v>6</v>
      </c>
      <c r="D6" s="29">
        <f t="shared" si="0"/>
        <v>6</v>
      </c>
      <c r="E6" s="24"/>
      <c r="F6" s="28">
        <v>3</v>
      </c>
      <c r="G6" s="28"/>
      <c r="H6" s="27">
        <v>6.5</v>
      </c>
      <c r="I6" s="29">
        <f t="shared" si="1"/>
        <v>6.5</v>
      </c>
      <c r="J6" s="25"/>
      <c r="K6" s="28">
        <v>3</v>
      </c>
      <c r="L6" s="28"/>
      <c r="M6" s="27">
        <v>7</v>
      </c>
      <c r="N6" s="29">
        <f t="shared" si="2"/>
        <v>7</v>
      </c>
      <c r="O6" s="25"/>
    </row>
    <row r="7" spans="1:15" s="17" customFormat="1" ht="13.5">
      <c r="A7" s="28">
        <v>4</v>
      </c>
      <c r="B7" s="28"/>
      <c r="C7" s="27">
        <v>5</v>
      </c>
      <c r="D7" s="29">
        <f t="shared" si="0"/>
        <v>5</v>
      </c>
      <c r="E7" s="24"/>
      <c r="F7" s="28">
        <v>4</v>
      </c>
      <c r="G7" s="28"/>
      <c r="H7" s="27">
        <v>6</v>
      </c>
      <c r="I7" s="29">
        <f t="shared" si="1"/>
        <v>6</v>
      </c>
      <c r="J7" s="25"/>
      <c r="K7" s="28">
        <v>4</v>
      </c>
      <c r="L7" s="28"/>
      <c r="M7" s="27">
        <v>6</v>
      </c>
      <c r="N7" s="29">
        <f t="shared" si="2"/>
        <v>6</v>
      </c>
      <c r="O7" s="25"/>
    </row>
    <row r="8" spans="1:15" s="17" customFormat="1" ht="13.5">
      <c r="A8" s="28">
        <v>5</v>
      </c>
      <c r="B8" s="28"/>
      <c r="C8" s="27">
        <v>6</v>
      </c>
      <c r="D8" s="29">
        <f t="shared" si="0"/>
        <v>6</v>
      </c>
      <c r="E8" s="24"/>
      <c r="F8" s="28">
        <v>5</v>
      </c>
      <c r="G8" s="28"/>
      <c r="H8" s="27">
        <v>7</v>
      </c>
      <c r="I8" s="29">
        <f t="shared" si="1"/>
        <v>7</v>
      </c>
      <c r="J8" s="25"/>
      <c r="K8" s="28">
        <v>5</v>
      </c>
      <c r="L8" s="28"/>
      <c r="M8" s="27">
        <v>7</v>
      </c>
      <c r="N8" s="29">
        <f t="shared" si="2"/>
        <v>7</v>
      </c>
      <c r="O8" s="25"/>
    </row>
    <row r="9" spans="1:15" ht="13.5">
      <c r="A9" s="26">
        <v>6</v>
      </c>
      <c r="B9" s="26"/>
      <c r="C9" s="27">
        <v>6.5</v>
      </c>
      <c r="D9" s="23">
        <f t="shared" si="0"/>
        <v>6.5</v>
      </c>
      <c r="E9" s="24"/>
      <c r="F9" s="26">
        <v>6</v>
      </c>
      <c r="G9" s="26"/>
      <c r="H9" s="27">
        <v>7</v>
      </c>
      <c r="I9" s="23">
        <f t="shared" si="1"/>
        <v>7</v>
      </c>
      <c r="J9" s="25"/>
      <c r="K9" s="26">
        <v>6</v>
      </c>
      <c r="L9" s="26"/>
      <c r="M9" s="27">
        <v>7.5</v>
      </c>
      <c r="N9" s="23">
        <f t="shared" si="2"/>
        <v>7.5</v>
      </c>
      <c r="O9" s="25"/>
    </row>
    <row r="10" spans="1:15" ht="13.5">
      <c r="A10" s="26">
        <v>7</v>
      </c>
      <c r="B10" s="26"/>
      <c r="C10" s="27">
        <v>5.5</v>
      </c>
      <c r="D10" s="23">
        <f t="shared" si="0"/>
        <v>5.5</v>
      </c>
      <c r="E10" s="24"/>
      <c r="F10" s="26">
        <v>7</v>
      </c>
      <c r="G10" s="26"/>
      <c r="H10" s="27">
        <v>5</v>
      </c>
      <c r="I10" s="23">
        <f t="shared" si="1"/>
        <v>5</v>
      </c>
      <c r="J10" s="25"/>
      <c r="K10" s="26">
        <v>7</v>
      </c>
      <c r="L10" s="26"/>
      <c r="M10" s="27">
        <v>7</v>
      </c>
      <c r="N10" s="23">
        <f t="shared" si="2"/>
        <v>7</v>
      </c>
      <c r="O10" s="25"/>
    </row>
    <row r="11" spans="1:15" s="17" customFormat="1" ht="13.5">
      <c r="A11" s="28">
        <v>8</v>
      </c>
      <c r="B11" s="30"/>
      <c r="C11" s="27">
        <v>6</v>
      </c>
      <c r="D11" s="29">
        <f t="shared" si="0"/>
        <v>6</v>
      </c>
      <c r="E11" s="24"/>
      <c r="F11" s="28">
        <v>8</v>
      </c>
      <c r="G11" s="30"/>
      <c r="H11" s="27">
        <v>6.5</v>
      </c>
      <c r="I11" s="29">
        <f t="shared" si="1"/>
        <v>6.5</v>
      </c>
      <c r="J11" s="25"/>
      <c r="K11" s="28">
        <v>8</v>
      </c>
      <c r="L11" s="30"/>
      <c r="M11" s="27">
        <v>7</v>
      </c>
      <c r="N11" s="29">
        <f t="shared" si="2"/>
        <v>7</v>
      </c>
      <c r="O11" s="25"/>
    </row>
    <row r="12" spans="1:15" s="17" customFormat="1" ht="12.75" customHeight="1">
      <c r="A12" s="28">
        <v>9</v>
      </c>
      <c r="B12" s="30"/>
      <c r="C12" s="27">
        <v>6</v>
      </c>
      <c r="D12" s="29">
        <f>C12</f>
        <v>6</v>
      </c>
      <c r="E12" s="24"/>
      <c r="F12" s="28">
        <v>9</v>
      </c>
      <c r="G12" s="30"/>
      <c r="H12" s="27">
        <v>7</v>
      </c>
      <c r="I12" s="29">
        <f t="shared" si="1"/>
        <v>7</v>
      </c>
      <c r="J12" s="25"/>
      <c r="K12" s="28">
        <v>9</v>
      </c>
      <c r="L12" s="30"/>
      <c r="M12" s="27">
        <v>7</v>
      </c>
      <c r="N12" s="29">
        <f t="shared" si="2"/>
        <v>7</v>
      </c>
      <c r="O12" s="25"/>
    </row>
    <row r="13" spans="1:15" s="17" customFormat="1" ht="13.5">
      <c r="A13" s="28">
        <v>10</v>
      </c>
      <c r="B13" s="28"/>
      <c r="C13" s="27">
        <v>6.5</v>
      </c>
      <c r="D13" s="29">
        <f t="shared" si="0"/>
        <v>6.5</v>
      </c>
      <c r="E13" s="24"/>
      <c r="F13" s="28">
        <v>10</v>
      </c>
      <c r="G13" s="28"/>
      <c r="H13" s="27">
        <v>6.5</v>
      </c>
      <c r="I13" s="29">
        <f t="shared" si="1"/>
        <v>6.5</v>
      </c>
      <c r="J13" s="25"/>
      <c r="K13" s="28">
        <v>10</v>
      </c>
      <c r="L13" s="28"/>
      <c r="M13" s="27">
        <v>7</v>
      </c>
      <c r="N13" s="29">
        <f t="shared" si="2"/>
        <v>7</v>
      </c>
      <c r="O13" s="25"/>
    </row>
    <row r="14" spans="1:15" ht="13.5">
      <c r="A14" s="33">
        <v>11</v>
      </c>
      <c r="B14" s="33"/>
      <c r="C14" s="27">
        <v>6</v>
      </c>
      <c r="D14" s="34">
        <f t="shared" si="0"/>
        <v>6</v>
      </c>
      <c r="E14" s="24"/>
      <c r="F14" s="33">
        <v>11</v>
      </c>
      <c r="G14" s="33"/>
      <c r="H14" s="27">
        <v>7</v>
      </c>
      <c r="I14" s="34">
        <f t="shared" si="1"/>
        <v>7</v>
      </c>
      <c r="J14" s="25"/>
      <c r="K14" s="33">
        <v>11</v>
      </c>
      <c r="L14" s="33"/>
      <c r="M14" s="27">
        <v>7</v>
      </c>
      <c r="N14" s="34">
        <f t="shared" si="2"/>
        <v>7</v>
      </c>
      <c r="O14" s="25"/>
    </row>
    <row r="15" spans="1:15" ht="13.5">
      <c r="A15" s="28">
        <v>12</v>
      </c>
      <c r="B15" s="28"/>
      <c r="C15" s="27">
        <v>6</v>
      </c>
      <c r="D15" s="29">
        <f t="shared" si="0"/>
        <v>6</v>
      </c>
      <c r="E15" s="24"/>
      <c r="F15" s="28">
        <v>12</v>
      </c>
      <c r="G15" s="28"/>
      <c r="H15" s="27">
        <v>6.5</v>
      </c>
      <c r="I15" s="29">
        <f t="shared" si="1"/>
        <v>6.5</v>
      </c>
      <c r="J15" s="25"/>
      <c r="K15" s="28">
        <v>12</v>
      </c>
      <c r="L15" s="28"/>
      <c r="M15" s="27">
        <v>6</v>
      </c>
      <c r="N15" s="29">
        <f t="shared" si="2"/>
        <v>6</v>
      </c>
      <c r="O15" s="25"/>
    </row>
    <row r="16" spans="1:15" s="17" customFormat="1" ht="13.5">
      <c r="A16" s="28">
        <v>13</v>
      </c>
      <c r="B16" s="28"/>
      <c r="C16" s="27">
        <v>6</v>
      </c>
      <c r="D16" s="29">
        <f t="shared" si="0"/>
        <v>6</v>
      </c>
      <c r="E16" s="24"/>
      <c r="F16" s="28">
        <v>13</v>
      </c>
      <c r="G16" s="28"/>
      <c r="H16" s="27">
        <v>7</v>
      </c>
      <c r="I16" s="29">
        <f t="shared" si="1"/>
        <v>7</v>
      </c>
      <c r="J16" s="25"/>
      <c r="K16" s="28">
        <v>13</v>
      </c>
      <c r="L16" s="28"/>
      <c r="M16" s="27">
        <v>6</v>
      </c>
      <c r="N16" s="29">
        <f t="shared" si="2"/>
        <v>6</v>
      </c>
      <c r="O16" s="25"/>
    </row>
    <row r="17" spans="1:15" s="17" customFormat="1" ht="13.5">
      <c r="A17" s="31">
        <v>14</v>
      </c>
      <c r="B17" s="31">
        <v>2</v>
      </c>
      <c r="C17" s="27">
        <v>6.5</v>
      </c>
      <c r="D17" s="32">
        <f>C17*B17</f>
        <v>13</v>
      </c>
      <c r="E17" s="24"/>
      <c r="F17" s="31">
        <v>14</v>
      </c>
      <c r="G17" s="31">
        <v>2</v>
      </c>
      <c r="H17" s="27">
        <v>7</v>
      </c>
      <c r="I17" s="32">
        <f>H17*G17</f>
        <v>14</v>
      </c>
      <c r="J17" s="25"/>
      <c r="K17" s="31">
        <v>14</v>
      </c>
      <c r="L17" s="31">
        <v>2</v>
      </c>
      <c r="M17" s="27">
        <v>7</v>
      </c>
      <c r="N17" s="32">
        <f>M17*L17</f>
        <v>14</v>
      </c>
      <c r="O17" s="25"/>
    </row>
    <row r="18" spans="1:15" ht="13.5">
      <c r="A18" s="31">
        <v>15</v>
      </c>
      <c r="B18" s="31">
        <v>2</v>
      </c>
      <c r="C18" s="27">
        <v>6</v>
      </c>
      <c r="D18" s="32">
        <f>C18*B18</f>
        <v>12</v>
      </c>
      <c r="E18" s="24"/>
      <c r="F18" s="31">
        <v>15</v>
      </c>
      <c r="G18" s="31">
        <v>2</v>
      </c>
      <c r="H18" s="27">
        <v>6</v>
      </c>
      <c r="I18" s="32">
        <f>H18*G18</f>
        <v>12</v>
      </c>
      <c r="J18" s="25"/>
      <c r="K18" s="31">
        <v>15</v>
      </c>
      <c r="L18" s="31">
        <v>2</v>
      </c>
      <c r="M18" s="27">
        <v>6</v>
      </c>
      <c r="N18" s="32">
        <f>M18*L18</f>
        <v>12</v>
      </c>
      <c r="O18" s="25"/>
    </row>
    <row r="19" spans="1:15" ht="13.5">
      <c r="A19" s="26">
        <v>16</v>
      </c>
      <c r="B19" s="26"/>
      <c r="C19" s="27">
        <v>6.5</v>
      </c>
      <c r="D19" s="23">
        <f t="shared" si="0"/>
        <v>6.5</v>
      </c>
      <c r="E19" s="24"/>
      <c r="F19" s="26">
        <v>16</v>
      </c>
      <c r="G19" s="26"/>
      <c r="H19" s="27">
        <v>6.5</v>
      </c>
      <c r="I19" s="23">
        <f aca="true" t="shared" si="3" ref="I19:I25">H19</f>
        <v>6.5</v>
      </c>
      <c r="J19" s="25"/>
      <c r="K19" s="26">
        <v>16</v>
      </c>
      <c r="L19" s="26"/>
      <c r="M19" s="27">
        <v>7</v>
      </c>
      <c r="N19" s="23">
        <f aca="true" t="shared" si="4" ref="N19:N25">M19</f>
        <v>7</v>
      </c>
      <c r="O19" s="25"/>
    </row>
    <row r="20" spans="1:15" ht="13.5">
      <c r="A20" s="26">
        <v>17</v>
      </c>
      <c r="B20" s="26"/>
      <c r="C20" s="27">
        <v>6</v>
      </c>
      <c r="D20" s="23">
        <f t="shared" si="0"/>
        <v>6</v>
      </c>
      <c r="E20" s="24"/>
      <c r="F20" s="26">
        <v>17</v>
      </c>
      <c r="G20" s="26"/>
      <c r="H20" s="27">
        <v>7</v>
      </c>
      <c r="I20" s="23">
        <f t="shared" si="3"/>
        <v>7</v>
      </c>
      <c r="J20" s="25"/>
      <c r="K20" s="26">
        <v>17</v>
      </c>
      <c r="L20" s="26"/>
      <c r="M20" s="27">
        <v>6.5</v>
      </c>
      <c r="N20" s="23">
        <f t="shared" si="4"/>
        <v>6.5</v>
      </c>
      <c r="O20" s="25"/>
    </row>
    <row r="21" spans="1:15" s="17" customFormat="1" ht="13.5">
      <c r="A21" s="28">
        <v>18</v>
      </c>
      <c r="B21" s="28"/>
      <c r="C21" s="27">
        <v>6</v>
      </c>
      <c r="D21" s="29">
        <f t="shared" si="0"/>
        <v>6</v>
      </c>
      <c r="E21" s="24"/>
      <c r="F21" s="28">
        <v>18</v>
      </c>
      <c r="G21" s="28"/>
      <c r="H21" s="27">
        <v>6.5</v>
      </c>
      <c r="I21" s="29">
        <f t="shared" si="3"/>
        <v>6.5</v>
      </c>
      <c r="J21" s="25"/>
      <c r="K21" s="28">
        <v>18</v>
      </c>
      <c r="L21" s="28"/>
      <c r="M21" s="27">
        <v>7</v>
      </c>
      <c r="N21" s="29">
        <f t="shared" si="4"/>
        <v>7</v>
      </c>
      <c r="O21" s="25"/>
    </row>
    <row r="22" spans="1:15" ht="13.5">
      <c r="A22" s="26">
        <v>19</v>
      </c>
      <c r="B22" s="26"/>
      <c r="C22" s="27">
        <v>6.5</v>
      </c>
      <c r="D22" s="23">
        <f t="shared" si="0"/>
        <v>6.5</v>
      </c>
      <c r="E22" s="24"/>
      <c r="F22" s="26">
        <v>19</v>
      </c>
      <c r="G22" s="26"/>
      <c r="H22" s="27">
        <v>6.5</v>
      </c>
      <c r="I22" s="23">
        <f t="shared" si="3"/>
        <v>6.5</v>
      </c>
      <c r="J22" s="25"/>
      <c r="K22" s="26">
        <v>19</v>
      </c>
      <c r="L22" s="26"/>
      <c r="M22" s="27">
        <v>7</v>
      </c>
      <c r="N22" s="23">
        <f t="shared" si="4"/>
        <v>7</v>
      </c>
      <c r="O22" s="25"/>
    </row>
    <row r="23" spans="1:15" ht="13.5">
      <c r="A23" s="26">
        <v>20</v>
      </c>
      <c r="B23" s="26"/>
      <c r="C23" s="27">
        <v>6.5</v>
      </c>
      <c r="D23" s="23">
        <f t="shared" si="0"/>
        <v>6.5</v>
      </c>
      <c r="E23" s="24"/>
      <c r="F23" s="26">
        <v>20</v>
      </c>
      <c r="G23" s="26"/>
      <c r="H23" s="27">
        <v>6</v>
      </c>
      <c r="I23" s="23">
        <f t="shared" si="3"/>
        <v>6</v>
      </c>
      <c r="J23" s="25"/>
      <c r="K23" s="26">
        <v>20</v>
      </c>
      <c r="L23" s="26"/>
      <c r="M23" s="27">
        <v>6</v>
      </c>
      <c r="N23" s="23">
        <f t="shared" si="4"/>
        <v>6</v>
      </c>
      <c r="O23" s="25"/>
    </row>
    <row r="24" spans="1:15" ht="13.5">
      <c r="A24" s="26">
        <v>21</v>
      </c>
      <c r="B24" s="26"/>
      <c r="C24" s="27">
        <v>6.5</v>
      </c>
      <c r="D24" s="23">
        <f t="shared" si="0"/>
        <v>6.5</v>
      </c>
      <c r="E24" s="24"/>
      <c r="F24" s="26">
        <v>21</v>
      </c>
      <c r="G24" s="26"/>
      <c r="H24" s="27">
        <v>7</v>
      </c>
      <c r="I24" s="23">
        <f t="shared" si="3"/>
        <v>7</v>
      </c>
      <c r="J24" s="25"/>
      <c r="K24" s="26">
        <v>21</v>
      </c>
      <c r="L24" s="26"/>
      <c r="M24" s="27">
        <v>7</v>
      </c>
      <c r="N24" s="23">
        <f t="shared" si="4"/>
        <v>7</v>
      </c>
      <c r="O24" s="25"/>
    </row>
    <row r="25" spans="1:15" ht="13.5">
      <c r="A25" s="28">
        <v>22</v>
      </c>
      <c r="B25" s="26"/>
      <c r="C25" s="27">
        <v>6.5</v>
      </c>
      <c r="D25" s="23">
        <f t="shared" si="0"/>
        <v>6.5</v>
      </c>
      <c r="E25" s="24"/>
      <c r="F25" s="28">
        <v>22</v>
      </c>
      <c r="G25" s="26"/>
      <c r="H25" s="27">
        <v>7</v>
      </c>
      <c r="I25" s="23">
        <f t="shared" si="3"/>
        <v>7</v>
      </c>
      <c r="J25" s="25"/>
      <c r="K25" s="28">
        <v>22</v>
      </c>
      <c r="L25" s="26"/>
      <c r="M25" s="27">
        <v>6.5</v>
      </c>
      <c r="N25" s="23">
        <f t="shared" si="4"/>
        <v>6.5</v>
      </c>
      <c r="O25" s="25"/>
    </row>
    <row r="26" spans="1:15" ht="13.5">
      <c r="A26" s="31">
        <v>23</v>
      </c>
      <c r="B26" s="31">
        <v>2</v>
      </c>
      <c r="C26" s="27">
        <v>6.5</v>
      </c>
      <c r="D26" s="32">
        <f>C26*B26</f>
        <v>13</v>
      </c>
      <c r="E26" s="24"/>
      <c r="F26" s="31">
        <v>23</v>
      </c>
      <c r="G26" s="31">
        <v>2</v>
      </c>
      <c r="H26" s="27">
        <v>7</v>
      </c>
      <c r="I26" s="32">
        <f>H26*G26</f>
        <v>14</v>
      </c>
      <c r="J26" s="25"/>
      <c r="K26" s="31">
        <v>23</v>
      </c>
      <c r="L26" s="31">
        <v>2</v>
      </c>
      <c r="M26" s="27">
        <v>7</v>
      </c>
      <c r="N26" s="32">
        <f>M26*L26</f>
        <v>14</v>
      </c>
      <c r="O26" s="25"/>
    </row>
    <row r="27" spans="1:15" ht="13.5">
      <c r="A27" s="26">
        <v>24</v>
      </c>
      <c r="B27" s="26"/>
      <c r="C27" s="27">
        <v>6</v>
      </c>
      <c r="D27" s="23">
        <f t="shared" si="0"/>
        <v>6</v>
      </c>
      <c r="E27" s="24"/>
      <c r="F27" s="26">
        <v>24</v>
      </c>
      <c r="G27" s="26"/>
      <c r="H27" s="27">
        <v>7</v>
      </c>
      <c r="I27" s="23">
        <f>H27</f>
        <v>7</v>
      </c>
      <c r="J27" s="25"/>
      <c r="K27" s="26">
        <v>24</v>
      </c>
      <c r="L27" s="26"/>
      <c r="M27" s="27">
        <v>5</v>
      </c>
      <c r="N27" s="23">
        <f>M27</f>
        <v>5</v>
      </c>
      <c r="O27" s="25"/>
    </row>
    <row r="28" spans="1:15" ht="13.5">
      <c r="A28" s="26">
        <v>25</v>
      </c>
      <c r="B28" s="26"/>
      <c r="C28" s="27">
        <v>5</v>
      </c>
      <c r="D28" s="23">
        <f t="shared" si="0"/>
        <v>5</v>
      </c>
      <c r="E28" s="24"/>
      <c r="F28" s="26">
        <v>25</v>
      </c>
      <c r="G28" s="26"/>
      <c r="H28" s="27">
        <v>6</v>
      </c>
      <c r="I28" s="23">
        <f>H28</f>
        <v>6</v>
      </c>
      <c r="J28" s="25"/>
      <c r="K28" s="26">
        <v>25</v>
      </c>
      <c r="L28" s="26"/>
      <c r="M28" s="27">
        <v>6</v>
      </c>
      <c r="N28" s="23">
        <f>M28</f>
        <v>6</v>
      </c>
      <c r="O28" s="25"/>
    </row>
    <row r="29" spans="1:15" ht="13.5">
      <c r="A29" s="26">
        <v>26</v>
      </c>
      <c r="B29" s="26"/>
      <c r="C29" s="27">
        <v>6</v>
      </c>
      <c r="D29" s="23">
        <f t="shared" si="0"/>
        <v>6</v>
      </c>
      <c r="E29" s="24"/>
      <c r="F29" s="26">
        <v>26</v>
      </c>
      <c r="G29" s="26"/>
      <c r="H29" s="27">
        <v>6.5</v>
      </c>
      <c r="I29" s="23">
        <f>H29</f>
        <v>6.5</v>
      </c>
      <c r="J29" s="25"/>
      <c r="K29" s="26">
        <v>26</v>
      </c>
      <c r="L29" s="26"/>
      <c r="M29" s="27">
        <v>6.5</v>
      </c>
      <c r="N29" s="23">
        <f>M29</f>
        <v>6.5</v>
      </c>
      <c r="O29" s="25"/>
    </row>
    <row r="30" spans="1:15" s="38" customFormat="1" ht="17.25" customHeight="1">
      <c r="A30" s="123"/>
      <c r="B30" s="123"/>
      <c r="C30" s="123"/>
      <c r="D30" s="35">
        <f>SUM(D4:D29)</f>
        <v>178</v>
      </c>
      <c r="E30" s="36"/>
      <c r="F30" s="123"/>
      <c r="G30" s="123"/>
      <c r="H30" s="123"/>
      <c r="I30" s="35">
        <f>SUM(I4:I29)</f>
        <v>191</v>
      </c>
      <c r="J30" s="37"/>
      <c r="K30" s="123"/>
      <c r="L30" s="123"/>
      <c r="M30" s="123"/>
      <c r="N30" s="35">
        <f>SUM(N4:N29)</f>
        <v>193</v>
      </c>
      <c r="O30" s="37"/>
    </row>
    <row r="31" spans="1:15" ht="15">
      <c r="A31" s="39">
        <v>1</v>
      </c>
      <c r="B31" s="39">
        <v>1</v>
      </c>
      <c r="C31" s="27">
        <v>6.5</v>
      </c>
      <c r="D31" s="23">
        <f>C31</f>
        <v>6.5</v>
      </c>
      <c r="E31" s="24"/>
      <c r="F31" s="39">
        <v>1</v>
      </c>
      <c r="G31" s="39">
        <v>1</v>
      </c>
      <c r="H31" s="27">
        <v>6.5</v>
      </c>
      <c r="I31" s="23">
        <f>H31</f>
        <v>6.5</v>
      </c>
      <c r="J31" s="25"/>
      <c r="K31" s="39">
        <v>1</v>
      </c>
      <c r="L31" s="39">
        <v>1</v>
      </c>
      <c r="M31" s="27">
        <v>7</v>
      </c>
      <c r="N31" s="23">
        <f>M31</f>
        <v>7</v>
      </c>
      <c r="O31" s="25"/>
    </row>
    <row r="32" spans="1:15" ht="15">
      <c r="A32" s="39">
        <v>2</v>
      </c>
      <c r="B32" s="39">
        <v>1</v>
      </c>
      <c r="C32" s="27">
        <v>6.5</v>
      </c>
      <c r="D32" s="23">
        <f>C32</f>
        <v>6.5</v>
      </c>
      <c r="E32" s="24"/>
      <c r="F32" s="39">
        <v>2</v>
      </c>
      <c r="G32" s="39">
        <v>1</v>
      </c>
      <c r="H32" s="27">
        <v>7</v>
      </c>
      <c r="I32" s="23">
        <f>H32</f>
        <v>7</v>
      </c>
      <c r="J32" s="25"/>
      <c r="K32" s="39">
        <v>2</v>
      </c>
      <c r="L32" s="39">
        <v>1</v>
      </c>
      <c r="M32" s="27">
        <v>6.5</v>
      </c>
      <c r="N32" s="23">
        <f>M32</f>
        <v>6.5</v>
      </c>
      <c r="O32" s="25"/>
    </row>
    <row r="33" spans="1:15" ht="15">
      <c r="A33" s="39">
        <v>3</v>
      </c>
      <c r="B33" s="39">
        <v>2</v>
      </c>
      <c r="C33" s="27">
        <v>6</v>
      </c>
      <c r="D33" s="23">
        <f>C33*2</f>
        <v>12</v>
      </c>
      <c r="E33" s="24"/>
      <c r="F33" s="39">
        <v>3</v>
      </c>
      <c r="G33" s="39">
        <v>2</v>
      </c>
      <c r="H33" s="27">
        <v>6</v>
      </c>
      <c r="I33" s="23">
        <f>H33*2</f>
        <v>12</v>
      </c>
      <c r="J33" s="25"/>
      <c r="K33" s="39">
        <v>3</v>
      </c>
      <c r="L33" s="39">
        <v>2</v>
      </c>
      <c r="M33" s="27">
        <v>7</v>
      </c>
      <c r="N33" s="23">
        <f>M33*2</f>
        <v>14</v>
      </c>
      <c r="O33" s="25"/>
    </row>
    <row r="34" spans="1:15" ht="15">
      <c r="A34" s="39">
        <v>4</v>
      </c>
      <c r="B34" s="39">
        <v>2</v>
      </c>
      <c r="C34" s="27">
        <v>7</v>
      </c>
      <c r="D34" s="23">
        <f>C34*2</f>
        <v>14</v>
      </c>
      <c r="E34" s="24"/>
      <c r="F34" s="39">
        <v>4</v>
      </c>
      <c r="G34" s="39">
        <v>2</v>
      </c>
      <c r="H34" s="27">
        <v>7</v>
      </c>
      <c r="I34" s="23">
        <f>H34*2</f>
        <v>14</v>
      </c>
      <c r="J34" s="25"/>
      <c r="K34" s="39">
        <v>4</v>
      </c>
      <c r="L34" s="39">
        <v>2</v>
      </c>
      <c r="M34" s="27">
        <v>7</v>
      </c>
      <c r="N34" s="23">
        <f>M34*2</f>
        <v>14</v>
      </c>
      <c r="O34" s="25"/>
    </row>
    <row r="35" spans="1:15" s="38" customFormat="1" ht="16.5" customHeight="1">
      <c r="A35" s="123"/>
      <c r="B35" s="123"/>
      <c r="C35" s="123"/>
      <c r="D35" s="35">
        <f>SUM(D31:D34)</f>
        <v>39</v>
      </c>
      <c r="E35" s="36"/>
      <c r="F35" s="124"/>
      <c r="G35" s="124"/>
      <c r="H35" s="124"/>
      <c r="I35" s="35">
        <f>SUM(I31:I34)</f>
        <v>39.5</v>
      </c>
      <c r="J35" s="37"/>
      <c r="K35" s="123"/>
      <c r="L35" s="123"/>
      <c r="M35" s="123"/>
      <c r="N35" s="35">
        <f>SUM(N31:N34)</f>
        <v>41.5</v>
      </c>
      <c r="O35" s="37"/>
    </row>
    <row r="36" spans="1:15" ht="19.5" customHeight="1">
      <c r="A36" s="125"/>
      <c r="B36" s="125"/>
      <c r="C36" s="40">
        <f>SUM(D30+D35)-$D38-$D39</f>
        <v>217</v>
      </c>
      <c r="D36" s="41">
        <f>C36*100/350</f>
        <v>62</v>
      </c>
      <c r="E36" s="42"/>
      <c r="F36" s="125"/>
      <c r="G36" s="125"/>
      <c r="H36" s="40">
        <f>SUM(I30+I35)-$D38-$D39</f>
        <v>230.5</v>
      </c>
      <c r="I36" s="41">
        <f>H36*100/350</f>
        <v>65.85714285714286</v>
      </c>
      <c r="J36" s="32"/>
      <c r="K36" s="43"/>
      <c r="L36" s="44"/>
      <c r="M36" s="40">
        <f>SUM(N30+N35)-$D38-$D39</f>
        <v>234.5</v>
      </c>
      <c r="N36" s="41">
        <f>M36*100/350</f>
        <v>67</v>
      </c>
      <c r="O36" s="32"/>
    </row>
    <row r="38" spans="1:13" ht="18.75">
      <c r="A38" s="45" t="s">
        <v>16</v>
      </c>
      <c r="D38" s="46"/>
      <c r="F38" s="45"/>
      <c r="K38" s="47" t="str">
        <f>рез!E19</f>
        <v>E:</v>
      </c>
      <c r="L38" s="8" t="str">
        <f>рез!F19</f>
        <v>Шкіптань Тетяна</v>
      </c>
      <c r="M38" s="8"/>
    </row>
    <row r="39" spans="1:13" ht="18.75">
      <c r="A39" s="45" t="s">
        <v>17</v>
      </c>
      <c r="D39" s="46"/>
      <c r="E39" s="48"/>
      <c r="F39" s="45"/>
      <c r="J39" s="49"/>
      <c r="K39" s="11" t="str">
        <f>рез!E20</f>
        <v>C:</v>
      </c>
      <c r="L39" s="8" t="str">
        <f>рез!F20</f>
        <v>Ковшова Ольга</v>
      </c>
      <c r="M39" s="8"/>
    </row>
    <row r="40" spans="1:15" ht="18.75">
      <c r="A40" s="126" t="s">
        <v>18</v>
      </c>
      <c r="B40" s="126"/>
      <c r="C40" s="126"/>
      <c r="D40" s="50">
        <f>C36+H36+M36</f>
        <v>682</v>
      </c>
      <c r="E40" s="51"/>
      <c r="F40" s="52"/>
      <c r="G40" s="52"/>
      <c r="H40" s="51"/>
      <c r="I40" s="53"/>
      <c r="J40" s="53"/>
      <c r="K40" s="11" t="str">
        <f>рез!E21</f>
        <v>M:</v>
      </c>
      <c r="L40" s="8" t="str">
        <f>рез!F21</f>
        <v>Козіна Ірина</v>
      </c>
      <c r="M40" s="8"/>
      <c r="N40" s="53"/>
      <c r="O40" s="52"/>
    </row>
    <row r="41" spans="1:15" ht="15.75">
      <c r="A41" s="126" t="s">
        <v>19</v>
      </c>
      <c r="B41" s="126"/>
      <c r="C41" s="126"/>
      <c r="D41" s="54">
        <f>(D36+I36+N36)/3</f>
        <v>64.95238095238095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ht="12.75">
      <c r="A42" s="55"/>
    </row>
    <row r="43" spans="1:15" ht="27" customHeight="1">
      <c r="A43" s="56" t="s">
        <v>20</v>
      </c>
      <c r="D43" s="127" t="str">
        <f>рез!F8</f>
        <v>Ротіна К, 2003, коб., т.-руда, Розентау-Вельтіна К, 703097, ТОВ ПГ Бреч</v>
      </c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</row>
    <row r="44" spans="1:14" ht="22.5" customHeight="1">
      <c r="A44" s="56" t="s">
        <v>21</v>
      </c>
      <c r="D44" s="127" t="str">
        <f>рез!C8</f>
        <v>Панченко Ірина</v>
      </c>
      <c r="E44" s="127"/>
      <c r="F44" s="127"/>
      <c r="G44" s="127"/>
      <c r="H44" s="127"/>
      <c r="I44" s="127"/>
      <c r="J44" s="127"/>
      <c r="K44" s="127"/>
      <c r="L44" s="127"/>
      <c r="M44" s="128">
        <f>рез!C4</f>
        <v>41811</v>
      </c>
      <c r="N44" s="128"/>
    </row>
    <row r="45" spans="1:15" ht="20.25" customHeight="1">
      <c r="A45" s="56" t="s">
        <v>7</v>
      </c>
      <c r="D45" s="127" t="str">
        <f>рез!G8</f>
        <v>ТОВ ПГ Бреч</v>
      </c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</row>
    <row r="47" spans="1:15" ht="38.25" customHeight="1">
      <c r="A47" s="129" t="str">
        <f>рез!A1</f>
        <v>ВІДКРИТІ ВСЕУКРАЇНСЬКІ ЗМАГАННЯ З КІННОГО СПОРТУ (ВИЇЗДКА) ІІ етап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</row>
  </sheetData>
  <sheetProtection selectLockedCells="1" selectUnlockedCells="1"/>
  <mergeCells count="19">
    <mergeCell ref="A41:C41"/>
    <mergeCell ref="D44:L44"/>
    <mergeCell ref="M44:N44"/>
    <mergeCell ref="A47:O47"/>
    <mergeCell ref="D43:O43"/>
    <mergeCell ref="D45:O45"/>
    <mergeCell ref="A35:C35"/>
    <mergeCell ref="F35:H35"/>
    <mergeCell ref="K35:M35"/>
    <mergeCell ref="A36:B36"/>
    <mergeCell ref="F36:G36"/>
    <mergeCell ref="A40:C40"/>
    <mergeCell ref="A1:O1"/>
    <mergeCell ref="A2:D2"/>
    <mergeCell ref="F2:I2"/>
    <mergeCell ref="K2:N2"/>
    <mergeCell ref="A30:C30"/>
    <mergeCell ref="F30:H30"/>
    <mergeCell ref="K30:M30"/>
  </mergeCells>
  <printOptions/>
  <pageMargins left="0.7875" right="0.19652777777777777" top="0.2361111111111111" bottom="0.19652777777777777" header="0.5118055555555555" footer="0.511805555555555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AK47"/>
  <sheetViews>
    <sheetView zoomScalePageLayoutView="0" workbookViewId="0" topLeftCell="A22">
      <selection activeCell="M9" sqref="M9"/>
    </sheetView>
  </sheetViews>
  <sheetFormatPr defaultColWidth="3.8515625" defaultRowHeight="12.75"/>
  <cols>
    <col min="1" max="1" width="3.8515625" style="16" customWidth="1"/>
    <col min="2" max="2" width="2.8515625" style="16" customWidth="1"/>
    <col min="3" max="4" width="10.28125" style="16" customWidth="1"/>
    <col min="5" max="5" width="2.00390625" style="17" customWidth="1"/>
    <col min="6" max="6" width="3.8515625" style="16" customWidth="1"/>
    <col min="7" max="7" width="2.8515625" style="16" customWidth="1"/>
    <col min="8" max="8" width="8.140625" style="16" customWidth="1"/>
    <col min="9" max="9" width="10.140625" style="16" customWidth="1"/>
    <col min="10" max="10" width="2.00390625" style="17" customWidth="1"/>
    <col min="11" max="11" width="3.8515625" style="16" customWidth="1"/>
    <col min="12" max="12" width="2.8515625" style="16" customWidth="1"/>
    <col min="13" max="13" width="8.8515625" style="16" customWidth="1"/>
    <col min="14" max="14" width="9.421875" style="16" customWidth="1"/>
    <col min="15" max="15" width="2.00390625" style="17" customWidth="1"/>
    <col min="16" max="16384" width="3.8515625" style="16" customWidth="1"/>
  </cols>
  <sheetData>
    <row r="1" spans="1:15" ht="26.25" customHeight="1">
      <c r="A1" s="121" t="str">
        <f>рез!A3</f>
        <v>Їзда UKR-L5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37" s="20" customFormat="1" ht="15.75" customHeight="1">
      <c r="A2" s="122" t="str">
        <f>рез!I7</f>
        <v>Е</v>
      </c>
      <c r="B2" s="122"/>
      <c r="C2" s="122"/>
      <c r="D2" s="122"/>
      <c r="E2" s="18"/>
      <c r="F2" s="122" t="str">
        <f>рез!K7</f>
        <v>С</v>
      </c>
      <c r="G2" s="122"/>
      <c r="H2" s="122"/>
      <c r="I2" s="122"/>
      <c r="J2" s="19"/>
      <c r="K2" s="122" t="str">
        <f>рез!M7</f>
        <v>М</v>
      </c>
      <c r="L2" s="122"/>
      <c r="M2" s="122"/>
      <c r="N2" s="122"/>
      <c r="O2" s="19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15" ht="12.75">
      <c r="A3" s="22" t="s">
        <v>15</v>
      </c>
      <c r="B3" s="22"/>
      <c r="C3" s="22"/>
      <c r="D3" s="23"/>
      <c r="E3" s="24"/>
      <c r="F3" s="22" t="s">
        <v>15</v>
      </c>
      <c r="G3" s="22"/>
      <c r="H3" s="22"/>
      <c r="I3" s="23"/>
      <c r="J3" s="25"/>
      <c r="K3" s="22" t="s">
        <v>15</v>
      </c>
      <c r="L3" s="22"/>
      <c r="M3" s="22"/>
      <c r="N3" s="23"/>
      <c r="O3" s="25"/>
    </row>
    <row r="4" spans="1:15" ht="13.5">
      <c r="A4" s="26">
        <v>1</v>
      </c>
      <c r="B4" s="26"/>
      <c r="C4" s="27">
        <v>6.5</v>
      </c>
      <c r="D4" s="23">
        <f aca="true" t="shared" si="0" ref="D4:D29">C4</f>
        <v>6.5</v>
      </c>
      <c r="E4" s="24"/>
      <c r="F4" s="26">
        <v>1</v>
      </c>
      <c r="G4" s="26"/>
      <c r="H4" s="27">
        <v>7.5</v>
      </c>
      <c r="I4" s="23">
        <f aca="true" t="shared" si="1" ref="I4:I16">H4</f>
        <v>7.5</v>
      </c>
      <c r="J4" s="25"/>
      <c r="K4" s="26">
        <v>1</v>
      </c>
      <c r="L4" s="26"/>
      <c r="M4" s="27">
        <v>7</v>
      </c>
      <c r="N4" s="23">
        <f aca="true" t="shared" si="2" ref="N4:N16">M4</f>
        <v>7</v>
      </c>
      <c r="O4" s="25"/>
    </row>
    <row r="5" spans="1:15" ht="13.5">
      <c r="A5" s="26">
        <v>2</v>
      </c>
      <c r="B5" s="26"/>
      <c r="C5" s="27">
        <v>6.5</v>
      </c>
      <c r="D5" s="23">
        <f t="shared" si="0"/>
        <v>6.5</v>
      </c>
      <c r="E5" s="24"/>
      <c r="F5" s="26">
        <v>2</v>
      </c>
      <c r="G5" s="26"/>
      <c r="H5" s="27">
        <v>6.5</v>
      </c>
      <c r="I5" s="23">
        <f t="shared" si="1"/>
        <v>6.5</v>
      </c>
      <c r="J5" s="25"/>
      <c r="K5" s="26">
        <v>2</v>
      </c>
      <c r="L5" s="26"/>
      <c r="M5" s="27">
        <v>6</v>
      </c>
      <c r="N5" s="23">
        <f t="shared" si="2"/>
        <v>6</v>
      </c>
      <c r="O5" s="25"/>
    </row>
    <row r="6" spans="1:15" ht="13.5">
      <c r="A6" s="28">
        <v>3</v>
      </c>
      <c r="B6" s="28"/>
      <c r="C6" s="27">
        <v>6</v>
      </c>
      <c r="D6" s="29">
        <f t="shared" si="0"/>
        <v>6</v>
      </c>
      <c r="E6" s="24"/>
      <c r="F6" s="28">
        <v>3</v>
      </c>
      <c r="G6" s="28"/>
      <c r="H6" s="27">
        <v>7</v>
      </c>
      <c r="I6" s="29">
        <f t="shared" si="1"/>
        <v>7</v>
      </c>
      <c r="J6" s="25"/>
      <c r="K6" s="28">
        <v>3</v>
      </c>
      <c r="L6" s="28"/>
      <c r="M6" s="27">
        <v>6.5</v>
      </c>
      <c r="N6" s="29">
        <f t="shared" si="2"/>
        <v>6.5</v>
      </c>
      <c r="O6" s="25"/>
    </row>
    <row r="7" spans="1:15" s="17" customFormat="1" ht="13.5">
      <c r="A7" s="28">
        <v>4</v>
      </c>
      <c r="B7" s="28"/>
      <c r="C7" s="27">
        <v>6</v>
      </c>
      <c r="D7" s="29">
        <f t="shared" si="0"/>
        <v>6</v>
      </c>
      <c r="E7" s="24"/>
      <c r="F7" s="28">
        <v>4</v>
      </c>
      <c r="G7" s="28"/>
      <c r="H7" s="27">
        <v>6.5</v>
      </c>
      <c r="I7" s="29">
        <f t="shared" si="1"/>
        <v>6.5</v>
      </c>
      <c r="J7" s="25"/>
      <c r="K7" s="28">
        <v>4</v>
      </c>
      <c r="L7" s="28"/>
      <c r="M7" s="27">
        <v>6</v>
      </c>
      <c r="N7" s="29">
        <f t="shared" si="2"/>
        <v>6</v>
      </c>
      <c r="O7" s="25"/>
    </row>
    <row r="8" spans="1:15" s="17" customFormat="1" ht="13.5">
      <c r="A8" s="28">
        <v>5</v>
      </c>
      <c r="B8" s="28"/>
      <c r="C8" s="27">
        <v>6</v>
      </c>
      <c r="D8" s="29">
        <f t="shared" si="0"/>
        <v>6</v>
      </c>
      <c r="E8" s="24"/>
      <c r="F8" s="28">
        <v>5</v>
      </c>
      <c r="G8" s="28"/>
      <c r="H8" s="27">
        <v>6.5</v>
      </c>
      <c r="I8" s="29">
        <f t="shared" si="1"/>
        <v>6.5</v>
      </c>
      <c r="J8" s="25"/>
      <c r="K8" s="28">
        <v>5</v>
      </c>
      <c r="L8" s="28"/>
      <c r="M8" s="27">
        <v>6.5</v>
      </c>
      <c r="N8" s="29">
        <f t="shared" si="2"/>
        <v>6.5</v>
      </c>
      <c r="O8" s="25"/>
    </row>
    <row r="9" spans="1:15" ht="13.5">
      <c r="A9" s="26">
        <v>6</v>
      </c>
      <c r="B9" s="26"/>
      <c r="C9" s="27">
        <v>6</v>
      </c>
      <c r="D9" s="23">
        <f t="shared" si="0"/>
        <v>6</v>
      </c>
      <c r="E9" s="24"/>
      <c r="F9" s="26">
        <v>6</v>
      </c>
      <c r="G9" s="26"/>
      <c r="H9" s="27">
        <v>7</v>
      </c>
      <c r="I9" s="23">
        <f t="shared" si="1"/>
        <v>7</v>
      </c>
      <c r="J9" s="25"/>
      <c r="K9" s="26">
        <v>6</v>
      </c>
      <c r="L9" s="26"/>
      <c r="M9" s="27">
        <v>6.5</v>
      </c>
      <c r="N9" s="23">
        <f t="shared" si="2"/>
        <v>6.5</v>
      </c>
      <c r="O9" s="25"/>
    </row>
    <row r="10" spans="1:15" ht="13.5">
      <c r="A10" s="26">
        <v>7</v>
      </c>
      <c r="B10" s="26"/>
      <c r="C10" s="27">
        <v>6</v>
      </c>
      <c r="D10" s="23">
        <f t="shared" si="0"/>
        <v>6</v>
      </c>
      <c r="E10" s="24"/>
      <c r="F10" s="26">
        <v>7</v>
      </c>
      <c r="G10" s="26"/>
      <c r="H10" s="27">
        <v>6.5</v>
      </c>
      <c r="I10" s="23">
        <f t="shared" si="1"/>
        <v>6.5</v>
      </c>
      <c r="J10" s="25"/>
      <c r="K10" s="26">
        <v>7</v>
      </c>
      <c r="L10" s="26"/>
      <c r="M10" s="27">
        <v>6</v>
      </c>
      <c r="N10" s="23">
        <f t="shared" si="2"/>
        <v>6</v>
      </c>
      <c r="O10" s="25"/>
    </row>
    <row r="11" spans="1:15" s="17" customFormat="1" ht="13.5">
      <c r="A11" s="28">
        <v>8</v>
      </c>
      <c r="B11" s="30"/>
      <c r="C11" s="27">
        <v>5.5</v>
      </c>
      <c r="D11" s="29">
        <f t="shared" si="0"/>
        <v>5.5</v>
      </c>
      <c r="E11" s="24"/>
      <c r="F11" s="28">
        <v>8</v>
      </c>
      <c r="G11" s="30"/>
      <c r="H11" s="27">
        <v>6.5</v>
      </c>
      <c r="I11" s="29">
        <f t="shared" si="1"/>
        <v>6.5</v>
      </c>
      <c r="J11" s="25"/>
      <c r="K11" s="28">
        <v>8</v>
      </c>
      <c r="L11" s="30"/>
      <c r="M11" s="27">
        <v>7</v>
      </c>
      <c r="N11" s="29">
        <f t="shared" si="2"/>
        <v>7</v>
      </c>
      <c r="O11" s="25"/>
    </row>
    <row r="12" spans="1:15" s="17" customFormat="1" ht="12.75" customHeight="1">
      <c r="A12" s="28">
        <v>9</v>
      </c>
      <c r="B12" s="30"/>
      <c r="C12" s="27">
        <v>6</v>
      </c>
      <c r="D12" s="29">
        <f>C12</f>
        <v>6</v>
      </c>
      <c r="E12" s="24"/>
      <c r="F12" s="28">
        <v>9</v>
      </c>
      <c r="G12" s="30"/>
      <c r="H12" s="27">
        <v>7</v>
      </c>
      <c r="I12" s="29">
        <f t="shared" si="1"/>
        <v>7</v>
      </c>
      <c r="J12" s="25"/>
      <c r="K12" s="28">
        <v>9</v>
      </c>
      <c r="L12" s="30"/>
      <c r="M12" s="27">
        <v>6.5</v>
      </c>
      <c r="N12" s="29">
        <f t="shared" si="2"/>
        <v>6.5</v>
      </c>
      <c r="O12" s="25"/>
    </row>
    <row r="13" spans="1:15" s="17" customFormat="1" ht="13.5">
      <c r="A13" s="28">
        <v>10</v>
      </c>
      <c r="B13" s="28"/>
      <c r="C13" s="27">
        <v>6.5</v>
      </c>
      <c r="D13" s="29">
        <f t="shared" si="0"/>
        <v>6.5</v>
      </c>
      <c r="E13" s="24"/>
      <c r="F13" s="28">
        <v>10</v>
      </c>
      <c r="G13" s="28"/>
      <c r="H13" s="27">
        <v>6.5</v>
      </c>
      <c r="I13" s="29">
        <f t="shared" si="1"/>
        <v>6.5</v>
      </c>
      <c r="J13" s="25"/>
      <c r="K13" s="28">
        <v>10</v>
      </c>
      <c r="L13" s="28"/>
      <c r="M13" s="27">
        <v>6.5</v>
      </c>
      <c r="N13" s="29">
        <f t="shared" si="2"/>
        <v>6.5</v>
      </c>
      <c r="O13" s="25"/>
    </row>
    <row r="14" spans="1:15" ht="13.5">
      <c r="A14" s="33">
        <v>11</v>
      </c>
      <c r="B14" s="33"/>
      <c r="C14" s="27">
        <v>6</v>
      </c>
      <c r="D14" s="34">
        <f t="shared" si="0"/>
        <v>6</v>
      </c>
      <c r="E14" s="24"/>
      <c r="F14" s="33">
        <v>11</v>
      </c>
      <c r="G14" s="33"/>
      <c r="H14" s="27">
        <v>7</v>
      </c>
      <c r="I14" s="34">
        <f t="shared" si="1"/>
        <v>7</v>
      </c>
      <c r="J14" s="25"/>
      <c r="K14" s="33">
        <v>11</v>
      </c>
      <c r="L14" s="33"/>
      <c r="M14" s="27">
        <v>6.5</v>
      </c>
      <c r="N14" s="34">
        <f t="shared" si="2"/>
        <v>6.5</v>
      </c>
      <c r="O14" s="25"/>
    </row>
    <row r="15" spans="1:15" ht="13.5">
      <c r="A15" s="28">
        <v>12</v>
      </c>
      <c r="B15" s="28"/>
      <c r="C15" s="27">
        <v>6</v>
      </c>
      <c r="D15" s="29">
        <f t="shared" si="0"/>
        <v>6</v>
      </c>
      <c r="E15" s="24"/>
      <c r="F15" s="28">
        <v>12</v>
      </c>
      <c r="G15" s="28"/>
      <c r="H15" s="27">
        <v>7</v>
      </c>
      <c r="I15" s="29">
        <f t="shared" si="1"/>
        <v>7</v>
      </c>
      <c r="J15" s="25"/>
      <c r="K15" s="28">
        <v>12</v>
      </c>
      <c r="L15" s="28"/>
      <c r="M15" s="27">
        <v>6</v>
      </c>
      <c r="N15" s="29">
        <f t="shared" si="2"/>
        <v>6</v>
      </c>
      <c r="O15" s="25"/>
    </row>
    <row r="16" spans="1:15" s="17" customFormat="1" ht="13.5">
      <c r="A16" s="28">
        <v>13</v>
      </c>
      <c r="B16" s="28"/>
      <c r="C16" s="27">
        <v>6</v>
      </c>
      <c r="D16" s="29">
        <f t="shared" si="0"/>
        <v>6</v>
      </c>
      <c r="E16" s="24"/>
      <c r="F16" s="28">
        <v>13</v>
      </c>
      <c r="G16" s="28"/>
      <c r="H16" s="27">
        <v>6</v>
      </c>
      <c r="I16" s="29">
        <f t="shared" si="1"/>
        <v>6</v>
      </c>
      <c r="J16" s="25"/>
      <c r="K16" s="28">
        <v>13</v>
      </c>
      <c r="L16" s="28"/>
      <c r="M16" s="27">
        <v>6</v>
      </c>
      <c r="N16" s="29">
        <f t="shared" si="2"/>
        <v>6</v>
      </c>
      <c r="O16" s="25"/>
    </row>
    <row r="17" spans="1:15" s="17" customFormat="1" ht="13.5">
      <c r="A17" s="31">
        <v>14</v>
      </c>
      <c r="B17" s="31">
        <v>2</v>
      </c>
      <c r="C17" s="27">
        <v>6.5</v>
      </c>
      <c r="D17" s="32">
        <f>C17*B17</f>
        <v>13</v>
      </c>
      <c r="E17" s="24"/>
      <c r="F17" s="31">
        <v>14</v>
      </c>
      <c r="G17" s="31">
        <v>2</v>
      </c>
      <c r="H17" s="27">
        <v>6</v>
      </c>
      <c r="I17" s="32">
        <f>H17*G17</f>
        <v>12</v>
      </c>
      <c r="J17" s="25"/>
      <c r="K17" s="31">
        <v>14</v>
      </c>
      <c r="L17" s="31">
        <v>2</v>
      </c>
      <c r="M17" s="27">
        <v>6.5</v>
      </c>
      <c r="N17" s="32">
        <f>M17*L17</f>
        <v>13</v>
      </c>
      <c r="O17" s="25"/>
    </row>
    <row r="18" spans="1:15" ht="13.5">
      <c r="A18" s="31">
        <v>15</v>
      </c>
      <c r="B18" s="31">
        <v>2</v>
      </c>
      <c r="C18" s="27">
        <v>6</v>
      </c>
      <c r="D18" s="32">
        <f>C18*B18</f>
        <v>12</v>
      </c>
      <c r="E18" s="24"/>
      <c r="F18" s="31">
        <v>15</v>
      </c>
      <c r="G18" s="31">
        <v>2</v>
      </c>
      <c r="H18" s="27">
        <v>6</v>
      </c>
      <c r="I18" s="32">
        <f>H18*G18</f>
        <v>12</v>
      </c>
      <c r="J18" s="25"/>
      <c r="K18" s="31">
        <v>15</v>
      </c>
      <c r="L18" s="31">
        <v>2</v>
      </c>
      <c r="M18" s="27">
        <v>5.5</v>
      </c>
      <c r="N18" s="32">
        <f>M18*L18</f>
        <v>11</v>
      </c>
      <c r="O18" s="25"/>
    </row>
    <row r="19" spans="1:15" ht="13.5">
      <c r="A19" s="26">
        <v>16</v>
      </c>
      <c r="B19" s="26"/>
      <c r="C19" s="27">
        <v>5.5</v>
      </c>
      <c r="D19" s="23">
        <f t="shared" si="0"/>
        <v>5.5</v>
      </c>
      <c r="E19" s="24"/>
      <c r="F19" s="26">
        <v>16</v>
      </c>
      <c r="G19" s="26"/>
      <c r="H19" s="27">
        <v>6</v>
      </c>
      <c r="I19" s="23">
        <f aca="true" t="shared" si="3" ref="I19:I25">H19</f>
        <v>6</v>
      </c>
      <c r="J19" s="25"/>
      <c r="K19" s="26">
        <v>16</v>
      </c>
      <c r="L19" s="26"/>
      <c r="M19" s="27">
        <v>6</v>
      </c>
      <c r="N19" s="23">
        <f aca="true" t="shared" si="4" ref="N19:N25">M19</f>
        <v>6</v>
      </c>
      <c r="O19" s="25"/>
    </row>
    <row r="20" spans="1:15" ht="13.5">
      <c r="A20" s="26">
        <v>17</v>
      </c>
      <c r="B20" s="26"/>
      <c r="C20" s="27">
        <v>5.5</v>
      </c>
      <c r="D20" s="23">
        <f t="shared" si="0"/>
        <v>5.5</v>
      </c>
      <c r="E20" s="24"/>
      <c r="F20" s="26">
        <v>17</v>
      </c>
      <c r="G20" s="26"/>
      <c r="H20" s="27">
        <v>6</v>
      </c>
      <c r="I20" s="23">
        <f t="shared" si="3"/>
        <v>6</v>
      </c>
      <c r="J20" s="25"/>
      <c r="K20" s="26">
        <v>17</v>
      </c>
      <c r="L20" s="26"/>
      <c r="M20" s="27">
        <v>6</v>
      </c>
      <c r="N20" s="23">
        <f t="shared" si="4"/>
        <v>6</v>
      </c>
      <c r="O20" s="25"/>
    </row>
    <row r="21" spans="1:15" s="17" customFormat="1" ht="13.5">
      <c r="A21" s="28">
        <v>18</v>
      </c>
      <c r="B21" s="28"/>
      <c r="C21" s="27">
        <v>5</v>
      </c>
      <c r="D21" s="29">
        <f t="shared" si="0"/>
        <v>5</v>
      </c>
      <c r="E21" s="24"/>
      <c r="F21" s="28">
        <v>18</v>
      </c>
      <c r="G21" s="28"/>
      <c r="H21" s="27">
        <v>7</v>
      </c>
      <c r="I21" s="29">
        <f t="shared" si="3"/>
        <v>7</v>
      </c>
      <c r="J21" s="25"/>
      <c r="K21" s="28">
        <v>18</v>
      </c>
      <c r="L21" s="28"/>
      <c r="M21" s="27">
        <v>6.5</v>
      </c>
      <c r="N21" s="29">
        <f t="shared" si="4"/>
        <v>6.5</v>
      </c>
      <c r="O21" s="25"/>
    </row>
    <row r="22" spans="1:15" ht="13.5">
      <c r="A22" s="26">
        <v>19</v>
      </c>
      <c r="B22" s="26"/>
      <c r="C22" s="27">
        <v>6</v>
      </c>
      <c r="D22" s="23">
        <f t="shared" si="0"/>
        <v>6</v>
      </c>
      <c r="E22" s="24"/>
      <c r="F22" s="26">
        <v>19</v>
      </c>
      <c r="G22" s="26"/>
      <c r="H22" s="27">
        <v>6.5</v>
      </c>
      <c r="I22" s="23">
        <f t="shared" si="3"/>
        <v>6.5</v>
      </c>
      <c r="J22" s="25"/>
      <c r="K22" s="26">
        <v>19</v>
      </c>
      <c r="L22" s="26"/>
      <c r="M22" s="27">
        <v>6</v>
      </c>
      <c r="N22" s="23">
        <f t="shared" si="4"/>
        <v>6</v>
      </c>
      <c r="O22" s="25"/>
    </row>
    <row r="23" spans="1:15" ht="13.5">
      <c r="A23" s="26">
        <v>20</v>
      </c>
      <c r="B23" s="26"/>
      <c r="C23" s="27">
        <v>6</v>
      </c>
      <c r="D23" s="23">
        <f t="shared" si="0"/>
        <v>6</v>
      </c>
      <c r="E23" s="24"/>
      <c r="F23" s="26">
        <v>20</v>
      </c>
      <c r="G23" s="26"/>
      <c r="H23" s="27">
        <v>6.5</v>
      </c>
      <c r="I23" s="23">
        <f t="shared" si="3"/>
        <v>6.5</v>
      </c>
      <c r="J23" s="25"/>
      <c r="K23" s="26">
        <v>20</v>
      </c>
      <c r="L23" s="26"/>
      <c r="M23" s="27">
        <v>6</v>
      </c>
      <c r="N23" s="23">
        <f t="shared" si="4"/>
        <v>6</v>
      </c>
      <c r="O23" s="25"/>
    </row>
    <row r="24" spans="1:15" ht="13.5">
      <c r="A24" s="26">
        <v>21</v>
      </c>
      <c r="B24" s="26"/>
      <c r="C24" s="27">
        <v>6</v>
      </c>
      <c r="D24" s="23">
        <f t="shared" si="0"/>
        <v>6</v>
      </c>
      <c r="E24" s="24"/>
      <c r="F24" s="26">
        <v>21</v>
      </c>
      <c r="G24" s="26"/>
      <c r="H24" s="27">
        <v>7</v>
      </c>
      <c r="I24" s="23">
        <f t="shared" si="3"/>
        <v>7</v>
      </c>
      <c r="J24" s="25"/>
      <c r="K24" s="26">
        <v>21</v>
      </c>
      <c r="L24" s="26"/>
      <c r="M24" s="27">
        <v>6</v>
      </c>
      <c r="N24" s="23">
        <f t="shared" si="4"/>
        <v>6</v>
      </c>
      <c r="O24" s="25"/>
    </row>
    <row r="25" spans="1:15" ht="13.5">
      <c r="A25" s="28">
        <v>22</v>
      </c>
      <c r="B25" s="26"/>
      <c r="C25" s="27">
        <v>6</v>
      </c>
      <c r="D25" s="23">
        <f t="shared" si="0"/>
        <v>6</v>
      </c>
      <c r="E25" s="24"/>
      <c r="F25" s="28">
        <v>22</v>
      </c>
      <c r="G25" s="26"/>
      <c r="H25" s="27">
        <v>6.5</v>
      </c>
      <c r="I25" s="23">
        <f t="shared" si="3"/>
        <v>6.5</v>
      </c>
      <c r="J25" s="25"/>
      <c r="K25" s="28">
        <v>22</v>
      </c>
      <c r="L25" s="26"/>
      <c r="M25" s="27">
        <v>6</v>
      </c>
      <c r="N25" s="23">
        <f t="shared" si="4"/>
        <v>6</v>
      </c>
      <c r="O25" s="25"/>
    </row>
    <row r="26" spans="1:15" ht="13.5">
      <c r="A26" s="31">
        <v>23</v>
      </c>
      <c r="B26" s="31">
        <v>2</v>
      </c>
      <c r="C26" s="27">
        <v>6</v>
      </c>
      <c r="D26" s="32">
        <f>C26*B26</f>
        <v>12</v>
      </c>
      <c r="E26" s="24"/>
      <c r="F26" s="31">
        <v>23</v>
      </c>
      <c r="G26" s="31">
        <v>2</v>
      </c>
      <c r="H26" s="27">
        <v>6.5</v>
      </c>
      <c r="I26" s="32">
        <f>H26*G26</f>
        <v>13</v>
      </c>
      <c r="J26" s="25"/>
      <c r="K26" s="31">
        <v>23</v>
      </c>
      <c r="L26" s="31">
        <v>2</v>
      </c>
      <c r="M26" s="27">
        <v>7</v>
      </c>
      <c r="N26" s="32">
        <f>M26*L26</f>
        <v>14</v>
      </c>
      <c r="O26" s="25"/>
    </row>
    <row r="27" spans="1:15" ht="13.5">
      <c r="A27" s="26">
        <v>24</v>
      </c>
      <c r="B27" s="26"/>
      <c r="C27" s="27">
        <v>6</v>
      </c>
      <c r="D27" s="23">
        <f t="shared" si="0"/>
        <v>6</v>
      </c>
      <c r="E27" s="24"/>
      <c r="F27" s="26">
        <v>24</v>
      </c>
      <c r="G27" s="26"/>
      <c r="H27" s="27">
        <v>7</v>
      </c>
      <c r="I27" s="23">
        <f>H27</f>
        <v>7</v>
      </c>
      <c r="J27" s="25"/>
      <c r="K27" s="26">
        <v>24</v>
      </c>
      <c r="L27" s="26"/>
      <c r="M27" s="27">
        <v>6.5</v>
      </c>
      <c r="N27" s="23">
        <f>M27</f>
        <v>6.5</v>
      </c>
      <c r="O27" s="25"/>
    </row>
    <row r="28" spans="1:15" ht="13.5">
      <c r="A28" s="26">
        <v>25</v>
      </c>
      <c r="B28" s="26"/>
      <c r="C28" s="27">
        <v>6.5</v>
      </c>
      <c r="D28" s="23">
        <f t="shared" si="0"/>
        <v>6.5</v>
      </c>
      <c r="E28" s="24"/>
      <c r="F28" s="26">
        <v>25</v>
      </c>
      <c r="G28" s="26"/>
      <c r="H28" s="27">
        <v>7</v>
      </c>
      <c r="I28" s="23">
        <f>H28</f>
        <v>7</v>
      </c>
      <c r="J28" s="25"/>
      <c r="K28" s="26">
        <v>25</v>
      </c>
      <c r="L28" s="26"/>
      <c r="M28" s="27">
        <v>6.5</v>
      </c>
      <c r="N28" s="23">
        <f>M28</f>
        <v>6.5</v>
      </c>
      <c r="O28" s="25"/>
    </row>
    <row r="29" spans="1:15" ht="13.5">
      <c r="A29" s="26">
        <v>26</v>
      </c>
      <c r="B29" s="26"/>
      <c r="C29" s="27">
        <v>6</v>
      </c>
      <c r="D29" s="23">
        <f t="shared" si="0"/>
        <v>6</v>
      </c>
      <c r="E29" s="24"/>
      <c r="F29" s="26">
        <v>26</v>
      </c>
      <c r="G29" s="26"/>
      <c r="H29" s="27">
        <v>6.5</v>
      </c>
      <c r="I29" s="23">
        <f>H29</f>
        <v>6.5</v>
      </c>
      <c r="J29" s="25"/>
      <c r="K29" s="26">
        <v>26</v>
      </c>
      <c r="L29" s="26"/>
      <c r="M29" s="27">
        <v>7</v>
      </c>
      <c r="N29" s="23">
        <f>M29</f>
        <v>7</v>
      </c>
      <c r="O29" s="25"/>
    </row>
    <row r="30" spans="1:15" s="38" customFormat="1" ht="17.25" customHeight="1">
      <c r="A30" s="123"/>
      <c r="B30" s="123"/>
      <c r="C30" s="123"/>
      <c r="D30" s="35">
        <f>SUM(D4:D29)</f>
        <v>174.5</v>
      </c>
      <c r="E30" s="36"/>
      <c r="F30" s="123"/>
      <c r="G30" s="123"/>
      <c r="H30" s="123"/>
      <c r="I30" s="35">
        <f>SUM(I4:I29)</f>
        <v>190.5</v>
      </c>
      <c r="J30" s="37"/>
      <c r="K30" s="123"/>
      <c r="L30" s="123"/>
      <c r="M30" s="123"/>
      <c r="N30" s="35">
        <f>SUM(N4:N29)</f>
        <v>183.5</v>
      </c>
      <c r="O30" s="37"/>
    </row>
    <row r="31" spans="1:15" ht="15">
      <c r="A31" s="39">
        <v>1</v>
      </c>
      <c r="B31" s="39">
        <v>1</v>
      </c>
      <c r="C31" s="27">
        <v>6</v>
      </c>
      <c r="D31" s="23">
        <f>C31</f>
        <v>6</v>
      </c>
      <c r="E31" s="24"/>
      <c r="F31" s="39">
        <v>1</v>
      </c>
      <c r="G31" s="39">
        <v>1</v>
      </c>
      <c r="H31" s="27">
        <v>6.5</v>
      </c>
      <c r="I31" s="23">
        <f>H31</f>
        <v>6.5</v>
      </c>
      <c r="J31" s="25"/>
      <c r="K31" s="39">
        <v>1</v>
      </c>
      <c r="L31" s="39">
        <v>1</v>
      </c>
      <c r="M31" s="27">
        <v>6</v>
      </c>
      <c r="N31" s="23">
        <f>M31</f>
        <v>6</v>
      </c>
      <c r="O31" s="25"/>
    </row>
    <row r="32" spans="1:15" ht="15">
      <c r="A32" s="39">
        <v>2</v>
      </c>
      <c r="B32" s="39">
        <v>1</v>
      </c>
      <c r="C32" s="27">
        <v>6</v>
      </c>
      <c r="D32" s="23">
        <f>C32</f>
        <v>6</v>
      </c>
      <c r="E32" s="24"/>
      <c r="F32" s="39">
        <v>2</v>
      </c>
      <c r="G32" s="39">
        <v>1</v>
      </c>
      <c r="H32" s="27">
        <v>6.5</v>
      </c>
      <c r="I32" s="23">
        <f>H32</f>
        <v>6.5</v>
      </c>
      <c r="J32" s="25"/>
      <c r="K32" s="39">
        <v>2</v>
      </c>
      <c r="L32" s="39">
        <v>1</v>
      </c>
      <c r="M32" s="27">
        <v>6</v>
      </c>
      <c r="N32" s="23">
        <f>M32</f>
        <v>6</v>
      </c>
      <c r="O32" s="25"/>
    </row>
    <row r="33" spans="1:15" ht="15">
      <c r="A33" s="39">
        <v>3</v>
      </c>
      <c r="B33" s="39">
        <v>2</v>
      </c>
      <c r="C33" s="27">
        <v>5.5</v>
      </c>
      <c r="D33" s="23">
        <f>C33*2</f>
        <v>11</v>
      </c>
      <c r="E33" s="24"/>
      <c r="F33" s="39">
        <v>3</v>
      </c>
      <c r="G33" s="39">
        <v>2</v>
      </c>
      <c r="H33" s="27">
        <v>6.5</v>
      </c>
      <c r="I33" s="23">
        <f>H33*2</f>
        <v>13</v>
      </c>
      <c r="J33" s="25"/>
      <c r="K33" s="39">
        <v>3</v>
      </c>
      <c r="L33" s="39">
        <v>2</v>
      </c>
      <c r="M33" s="27">
        <v>6.5</v>
      </c>
      <c r="N33" s="23">
        <f>M33*2</f>
        <v>13</v>
      </c>
      <c r="O33" s="25"/>
    </row>
    <row r="34" spans="1:15" ht="15">
      <c r="A34" s="39">
        <v>4</v>
      </c>
      <c r="B34" s="39">
        <v>2</v>
      </c>
      <c r="C34" s="27">
        <v>6.5</v>
      </c>
      <c r="D34" s="23">
        <f>C34*2</f>
        <v>13</v>
      </c>
      <c r="E34" s="24"/>
      <c r="F34" s="39">
        <v>4</v>
      </c>
      <c r="G34" s="39">
        <v>2</v>
      </c>
      <c r="H34" s="27">
        <v>7</v>
      </c>
      <c r="I34" s="23">
        <f>H34*2</f>
        <v>14</v>
      </c>
      <c r="J34" s="25"/>
      <c r="K34" s="39">
        <v>4</v>
      </c>
      <c r="L34" s="39">
        <v>2</v>
      </c>
      <c r="M34" s="27">
        <v>6.5</v>
      </c>
      <c r="N34" s="23">
        <f>M34*2</f>
        <v>13</v>
      </c>
      <c r="O34" s="25"/>
    </row>
    <row r="35" spans="1:15" s="38" customFormat="1" ht="16.5" customHeight="1">
      <c r="A35" s="123"/>
      <c r="B35" s="123"/>
      <c r="C35" s="123"/>
      <c r="D35" s="35">
        <f>SUM(D31:D34)</f>
        <v>36</v>
      </c>
      <c r="E35" s="36"/>
      <c r="F35" s="124"/>
      <c r="G35" s="124"/>
      <c r="H35" s="124"/>
      <c r="I35" s="35">
        <f>SUM(I31:I34)</f>
        <v>40</v>
      </c>
      <c r="J35" s="37"/>
      <c r="K35" s="123"/>
      <c r="L35" s="123"/>
      <c r="M35" s="123"/>
      <c r="N35" s="35">
        <f>SUM(N31:N34)</f>
        <v>38</v>
      </c>
      <c r="O35" s="37"/>
    </row>
    <row r="36" spans="1:15" ht="19.5" customHeight="1">
      <c r="A36" s="125"/>
      <c r="B36" s="125"/>
      <c r="C36" s="40">
        <f>SUM(D30+D35)-$D38-$D39</f>
        <v>210.5</v>
      </c>
      <c r="D36" s="41">
        <f>C36*100/350</f>
        <v>60.142857142857146</v>
      </c>
      <c r="E36" s="42"/>
      <c r="F36" s="125"/>
      <c r="G36" s="125"/>
      <c r="H36" s="40">
        <f>SUM(I30+I35)-$D38-$D39</f>
        <v>230.5</v>
      </c>
      <c r="I36" s="41">
        <f>H36*100/350</f>
        <v>65.85714285714286</v>
      </c>
      <c r="J36" s="32"/>
      <c r="K36" s="43"/>
      <c r="L36" s="44"/>
      <c r="M36" s="40">
        <f>SUM(N30+N35)-$D38-$D39</f>
        <v>221.5</v>
      </c>
      <c r="N36" s="41">
        <f>M36*100/350</f>
        <v>63.285714285714285</v>
      </c>
      <c r="O36" s="32"/>
    </row>
    <row r="38" spans="1:13" ht="18.75">
      <c r="A38" s="45" t="s">
        <v>16</v>
      </c>
      <c r="D38" s="46"/>
      <c r="F38" s="45"/>
      <c r="K38" s="47" t="str">
        <f>рез!E19</f>
        <v>E:</v>
      </c>
      <c r="L38" s="8" t="str">
        <f>рез!F19</f>
        <v>Шкіптань Тетяна</v>
      </c>
      <c r="M38" s="8"/>
    </row>
    <row r="39" spans="1:13" ht="18.75">
      <c r="A39" s="45" t="s">
        <v>17</v>
      </c>
      <c r="D39" s="46"/>
      <c r="E39" s="48"/>
      <c r="F39" s="45"/>
      <c r="J39" s="49"/>
      <c r="K39" s="11" t="str">
        <f>рез!E20</f>
        <v>C:</v>
      </c>
      <c r="L39" s="8" t="str">
        <f>рез!F20</f>
        <v>Ковшова Ольга</v>
      </c>
      <c r="M39" s="8"/>
    </row>
    <row r="40" spans="1:15" ht="18.75">
      <c r="A40" s="126" t="s">
        <v>18</v>
      </c>
      <c r="B40" s="126"/>
      <c r="C40" s="126"/>
      <c r="D40" s="50">
        <f>C36+H36+M36</f>
        <v>662.5</v>
      </c>
      <c r="E40" s="51"/>
      <c r="F40" s="52"/>
      <c r="G40" s="52"/>
      <c r="H40" s="51"/>
      <c r="I40" s="53"/>
      <c r="J40" s="53"/>
      <c r="K40" s="11" t="str">
        <f>рез!E21</f>
        <v>M:</v>
      </c>
      <c r="L40" s="8" t="str">
        <f>рез!F21</f>
        <v>Козіна Ірина</v>
      </c>
      <c r="M40" s="8"/>
      <c r="N40" s="53"/>
      <c r="O40" s="52"/>
    </row>
    <row r="41" spans="1:15" ht="15.75">
      <c r="A41" s="126" t="s">
        <v>19</v>
      </c>
      <c r="B41" s="126"/>
      <c r="C41" s="126"/>
      <c r="D41" s="54">
        <f>(D36+I36+N36)/3</f>
        <v>63.095238095238095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ht="12.75">
      <c r="A42" s="55"/>
    </row>
    <row r="43" spans="1:15" ht="27" customHeight="1">
      <c r="A43" s="56" t="s">
        <v>20</v>
      </c>
      <c r="D43" s="127" t="str">
        <f>рез!F9</f>
        <v>Амстердам, 2005, мер., сір., вестф., Attace UA-Luciana, 702120, Рибалка А.Г.</v>
      </c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</row>
    <row r="44" spans="1:14" ht="22.5" customHeight="1">
      <c r="A44" s="56" t="s">
        <v>21</v>
      </c>
      <c r="D44" s="127" t="str">
        <f>рез!C9</f>
        <v>Сорокіна Варвара</v>
      </c>
      <c r="E44" s="127"/>
      <c r="F44" s="127"/>
      <c r="G44" s="127"/>
      <c r="H44" s="127"/>
      <c r="I44" s="127"/>
      <c r="J44" s="127"/>
      <c r="K44" s="127"/>
      <c r="L44" s="127"/>
      <c r="M44" s="128">
        <f>рез!C4</f>
        <v>41811</v>
      </c>
      <c r="N44" s="128"/>
    </row>
    <row r="45" spans="1:15" ht="20.25" customHeight="1">
      <c r="A45" s="56" t="s">
        <v>7</v>
      </c>
      <c r="D45" s="127" t="str">
        <f>рез!G9</f>
        <v>КСБ "Динамо", м.Київ</v>
      </c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</row>
    <row r="47" spans="1:15" ht="38.25" customHeight="1">
      <c r="A47" s="129" t="str">
        <f>рез!A1</f>
        <v>ВІДКРИТІ ВСЕУКРАЇНСЬКІ ЗМАГАННЯ З КІННОГО СПОРТУ (ВИЇЗДКА) ІІ етап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</row>
  </sheetData>
  <sheetProtection selectLockedCells="1" selectUnlockedCells="1"/>
  <mergeCells count="19">
    <mergeCell ref="A47:O47"/>
    <mergeCell ref="A35:C35"/>
    <mergeCell ref="F35:H35"/>
    <mergeCell ref="K35:M35"/>
    <mergeCell ref="A36:B36"/>
    <mergeCell ref="F36:G36"/>
    <mergeCell ref="A40:C40"/>
    <mergeCell ref="D43:O43"/>
    <mergeCell ref="D44:L44"/>
    <mergeCell ref="M44:N44"/>
    <mergeCell ref="D45:O45"/>
    <mergeCell ref="A41:C41"/>
    <mergeCell ref="A1:O1"/>
    <mergeCell ref="A2:D2"/>
    <mergeCell ref="F2:I2"/>
    <mergeCell ref="K2:N2"/>
    <mergeCell ref="A30:C30"/>
    <mergeCell ref="F30:H30"/>
    <mergeCell ref="K30:M30"/>
  </mergeCells>
  <printOptions/>
  <pageMargins left="0.7875" right="0.19652777777777777" top="0.2361111111111111" bottom="0.19652777777777777" header="0.5118055555555555" footer="0.511805555555555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AK47"/>
  <sheetViews>
    <sheetView zoomScalePageLayoutView="0" workbookViewId="0" topLeftCell="A23">
      <selection activeCell="F39" sqref="F39"/>
    </sheetView>
  </sheetViews>
  <sheetFormatPr defaultColWidth="3.8515625" defaultRowHeight="12.75"/>
  <cols>
    <col min="1" max="1" width="3.8515625" style="16" customWidth="1"/>
    <col min="2" max="2" width="2.8515625" style="16" customWidth="1"/>
    <col min="3" max="4" width="10.28125" style="16" customWidth="1"/>
    <col min="5" max="5" width="2.00390625" style="17" customWidth="1"/>
    <col min="6" max="6" width="3.8515625" style="16" customWidth="1"/>
    <col min="7" max="7" width="2.8515625" style="16" customWidth="1"/>
    <col min="8" max="8" width="8.140625" style="16" customWidth="1"/>
    <col min="9" max="9" width="10.140625" style="16" customWidth="1"/>
    <col min="10" max="10" width="2.00390625" style="17" customWidth="1"/>
    <col min="11" max="11" width="3.8515625" style="16" customWidth="1"/>
    <col min="12" max="12" width="2.8515625" style="16" customWidth="1"/>
    <col min="13" max="13" width="8.8515625" style="16" customWidth="1"/>
    <col min="14" max="14" width="9.421875" style="16" customWidth="1"/>
    <col min="15" max="15" width="2.00390625" style="17" customWidth="1"/>
    <col min="16" max="16384" width="3.8515625" style="16" customWidth="1"/>
  </cols>
  <sheetData>
    <row r="1" spans="1:15" ht="26.25" customHeight="1">
      <c r="A1" s="121" t="str">
        <f>рез!A3</f>
        <v>Їзда UKR-L5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37" s="20" customFormat="1" ht="15.75" customHeight="1">
      <c r="A2" s="122" t="str">
        <f>рез!I7</f>
        <v>Е</v>
      </c>
      <c r="B2" s="122"/>
      <c r="C2" s="122"/>
      <c r="D2" s="122"/>
      <c r="E2" s="18"/>
      <c r="F2" s="122" t="str">
        <f>рез!K7</f>
        <v>С</v>
      </c>
      <c r="G2" s="122"/>
      <c r="H2" s="122"/>
      <c r="I2" s="122"/>
      <c r="J2" s="19"/>
      <c r="K2" s="122" t="str">
        <f>рез!M7</f>
        <v>М</v>
      </c>
      <c r="L2" s="122"/>
      <c r="M2" s="122"/>
      <c r="N2" s="122"/>
      <c r="O2" s="19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15" ht="12.75">
      <c r="A3" s="22" t="s">
        <v>15</v>
      </c>
      <c r="B3" s="22"/>
      <c r="C3" s="22"/>
      <c r="D3" s="23"/>
      <c r="E3" s="24"/>
      <c r="F3" s="22" t="s">
        <v>15</v>
      </c>
      <c r="G3" s="22"/>
      <c r="H3" s="22"/>
      <c r="I3" s="23"/>
      <c r="J3" s="25"/>
      <c r="K3" s="22" t="s">
        <v>15</v>
      </c>
      <c r="L3" s="22"/>
      <c r="M3" s="22"/>
      <c r="N3" s="23"/>
      <c r="O3" s="25"/>
    </row>
    <row r="4" spans="1:15" ht="13.5">
      <c r="A4" s="26">
        <v>1</v>
      </c>
      <c r="B4" s="26"/>
      <c r="C4" s="27">
        <v>5</v>
      </c>
      <c r="D4" s="23">
        <f aca="true" t="shared" si="0" ref="D4:D29">C4</f>
        <v>5</v>
      </c>
      <c r="E4" s="24"/>
      <c r="F4" s="26">
        <v>1</v>
      </c>
      <c r="G4" s="26"/>
      <c r="H4" s="27">
        <v>6</v>
      </c>
      <c r="I4" s="23">
        <f aca="true" t="shared" si="1" ref="I4:I16">H4</f>
        <v>6</v>
      </c>
      <c r="J4" s="25"/>
      <c r="K4" s="26">
        <v>1</v>
      </c>
      <c r="L4" s="26"/>
      <c r="M4" s="27">
        <v>5.5</v>
      </c>
      <c r="N4" s="23">
        <f aca="true" t="shared" si="2" ref="N4:N16">M4</f>
        <v>5.5</v>
      </c>
      <c r="O4" s="25"/>
    </row>
    <row r="5" spans="1:15" ht="13.5">
      <c r="A5" s="26">
        <v>2</v>
      </c>
      <c r="B5" s="26"/>
      <c r="C5" s="27">
        <v>6</v>
      </c>
      <c r="D5" s="23">
        <f t="shared" si="0"/>
        <v>6</v>
      </c>
      <c r="E5" s="24"/>
      <c r="F5" s="26">
        <v>2</v>
      </c>
      <c r="G5" s="26"/>
      <c r="H5" s="27">
        <v>6</v>
      </c>
      <c r="I5" s="23">
        <f t="shared" si="1"/>
        <v>6</v>
      </c>
      <c r="J5" s="25"/>
      <c r="K5" s="26">
        <v>2</v>
      </c>
      <c r="L5" s="26"/>
      <c r="M5" s="27">
        <v>6</v>
      </c>
      <c r="N5" s="23">
        <f t="shared" si="2"/>
        <v>6</v>
      </c>
      <c r="O5" s="25"/>
    </row>
    <row r="6" spans="1:15" ht="13.5">
      <c r="A6" s="28">
        <v>3</v>
      </c>
      <c r="B6" s="28"/>
      <c r="C6" s="27">
        <v>5.5</v>
      </c>
      <c r="D6" s="29">
        <f t="shared" si="0"/>
        <v>5.5</v>
      </c>
      <c r="E6" s="24"/>
      <c r="F6" s="28">
        <v>3</v>
      </c>
      <c r="G6" s="28"/>
      <c r="H6" s="27">
        <v>6</v>
      </c>
      <c r="I6" s="29">
        <f t="shared" si="1"/>
        <v>6</v>
      </c>
      <c r="J6" s="25"/>
      <c r="K6" s="28">
        <v>3</v>
      </c>
      <c r="L6" s="28"/>
      <c r="M6" s="27">
        <v>6</v>
      </c>
      <c r="N6" s="29">
        <f t="shared" si="2"/>
        <v>6</v>
      </c>
      <c r="O6" s="25"/>
    </row>
    <row r="7" spans="1:15" s="17" customFormat="1" ht="13.5">
      <c r="A7" s="28">
        <v>4</v>
      </c>
      <c r="B7" s="28"/>
      <c r="C7" s="27">
        <v>6</v>
      </c>
      <c r="D7" s="29">
        <f t="shared" si="0"/>
        <v>6</v>
      </c>
      <c r="E7" s="24"/>
      <c r="F7" s="28">
        <v>4</v>
      </c>
      <c r="G7" s="28"/>
      <c r="H7" s="27">
        <v>6.5</v>
      </c>
      <c r="I7" s="29">
        <f t="shared" si="1"/>
        <v>6.5</v>
      </c>
      <c r="J7" s="25"/>
      <c r="K7" s="28">
        <v>4</v>
      </c>
      <c r="L7" s="28"/>
      <c r="M7" s="27">
        <v>7</v>
      </c>
      <c r="N7" s="29">
        <f t="shared" si="2"/>
        <v>7</v>
      </c>
      <c r="O7" s="25"/>
    </row>
    <row r="8" spans="1:15" s="17" customFormat="1" ht="13.5">
      <c r="A8" s="28">
        <v>5</v>
      </c>
      <c r="B8" s="28"/>
      <c r="C8" s="27">
        <v>5.5</v>
      </c>
      <c r="D8" s="29">
        <f t="shared" si="0"/>
        <v>5.5</v>
      </c>
      <c r="E8" s="24"/>
      <c r="F8" s="28">
        <v>5</v>
      </c>
      <c r="G8" s="28"/>
      <c r="H8" s="27">
        <v>6</v>
      </c>
      <c r="I8" s="29">
        <f t="shared" si="1"/>
        <v>6</v>
      </c>
      <c r="J8" s="25"/>
      <c r="K8" s="28">
        <v>5</v>
      </c>
      <c r="L8" s="28"/>
      <c r="M8" s="27">
        <v>7</v>
      </c>
      <c r="N8" s="29">
        <f t="shared" si="2"/>
        <v>7</v>
      </c>
      <c r="O8" s="25"/>
    </row>
    <row r="9" spans="1:15" ht="13.5">
      <c r="A9" s="26">
        <v>6</v>
      </c>
      <c r="B9" s="26"/>
      <c r="C9" s="27">
        <v>6</v>
      </c>
      <c r="D9" s="23">
        <f t="shared" si="0"/>
        <v>6</v>
      </c>
      <c r="E9" s="24"/>
      <c r="F9" s="26">
        <v>6</v>
      </c>
      <c r="G9" s="26"/>
      <c r="H9" s="27">
        <v>6</v>
      </c>
      <c r="I9" s="23">
        <f t="shared" si="1"/>
        <v>6</v>
      </c>
      <c r="J9" s="25"/>
      <c r="K9" s="26">
        <v>6</v>
      </c>
      <c r="L9" s="26"/>
      <c r="M9" s="27">
        <v>6.5</v>
      </c>
      <c r="N9" s="23">
        <f t="shared" si="2"/>
        <v>6.5</v>
      </c>
      <c r="O9" s="25"/>
    </row>
    <row r="10" spans="1:15" ht="13.5">
      <c r="A10" s="26">
        <v>7</v>
      </c>
      <c r="B10" s="26"/>
      <c r="C10" s="27">
        <v>6</v>
      </c>
      <c r="D10" s="23">
        <f t="shared" si="0"/>
        <v>6</v>
      </c>
      <c r="E10" s="24"/>
      <c r="F10" s="26">
        <v>7</v>
      </c>
      <c r="G10" s="26"/>
      <c r="H10" s="27">
        <v>6.5</v>
      </c>
      <c r="I10" s="23">
        <f t="shared" si="1"/>
        <v>6.5</v>
      </c>
      <c r="J10" s="25"/>
      <c r="K10" s="26">
        <v>7</v>
      </c>
      <c r="L10" s="26"/>
      <c r="M10" s="27">
        <v>6</v>
      </c>
      <c r="N10" s="23">
        <f t="shared" si="2"/>
        <v>6</v>
      </c>
      <c r="O10" s="25"/>
    </row>
    <row r="11" spans="1:15" s="17" customFormat="1" ht="13.5">
      <c r="A11" s="28">
        <v>8</v>
      </c>
      <c r="B11" s="30"/>
      <c r="C11" s="27">
        <v>5</v>
      </c>
      <c r="D11" s="29">
        <f t="shared" si="0"/>
        <v>5</v>
      </c>
      <c r="E11" s="24"/>
      <c r="F11" s="28">
        <v>8</v>
      </c>
      <c r="G11" s="30"/>
      <c r="H11" s="27">
        <v>6</v>
      </c>
      <c r="I11" s="29">
        <f t="shared" si="1"/>
        <v>6</v>
      </c>
      <c r="J11" s="25"/>
      <c r="K11" s="28">
        <v>8</v>
      </c>
      <c r="L11" s="30"/>
      <c r="M11" s="27">
        <v>6</v>
      </c>
      <c r="N11" s="29">
        <f t="shared" si="2"/>
        <v>6</v>
      </c>
      <c r="O11" s="25"/>
    </row>
    <row r="12" spans="1:15" s="17" customFormat="1" ht="12.75" customHeight="1">
      <c r="A12" s="28">
        <v>9</v>
      </c>
      <c r="B12" s="30"/>
      <c r="C12" s="27">
        <v>6</v>
      </c>
      <c r="D12" s="29">
        <f>C12</f>
        <v>6</v>
      </c>
      <c r="E12" s="24"/>
      <c r="F12" s="28">
        <v>9</v>
      </c>
      <c r="G12" s="30"/>
      <c r="H12" s="27">
        <v>6.5</v>
      </c>
      <c r="I12" s="29">
        <f t="shared" si="1"/>
        <v>6.5</v>
      </c>
      <c r="J12" s="25"/>
      <c r="K12" s="28">
        <v>9</v>
      </c>
      <c r="L12" s="30"/>
      <c r="M12" s="27">
        <v>6</v>
      </c>
      <c r="N12" s="29">
        <f t="shared" si="2"/>
        <v>6</v>
      </c>
      <c r="O12" s="25"/>
    </row>
    <row r="13" spans="1:15" s="17" customFormat="1" ht="13.5">
      <c r="A13" s="28">
        <v>10</v>
      </c>
      <c r="B13" s="28"/>
      <c r="C13" s="27">
        <v>6</v>
      </c>
      <c r="D13" s="29">
        <f t="shared" si="0"/>
        <v>6</v>
      </c>
      <c r="E13" s="24"/>
      <c r="F13" s="28">
        <v>10</v>
      </c>
      <c r="G13" s="28"/>
      <c r="H13" s="27">
        <v>6</v>
      </c>
      <c r="I13" s="29">
        <f t="shared" si="1"/>
        <v>6</v>
      </c>
      <c r="J13" s="25"/>
      <c r="K13" s="28">
        <v>10</v>
      </c>
      <c r="L13" s="28"/>
      <c r="M13" s="27">
        <v>6.5</v>
      </c>
      <c r="N13" s="29">
        <f t="shared" si="2"/>
        <v>6.5</v>
      </c>
      <c r="O13" s="25"/>
    </row>
    <row r="14" spans="1:15" ht="13.5">
      <c r="A14" s="33">
        <v>11</v>
      </c>
      <c r="B14" s="33"/>
      <c r="C14" s="27">
        <v>6</v>
      </c>
      <c r="D14" s="34">
        <f t="shared" si="0"/>
        <v>6</v>
      </c>
      <c r="E14" s="24"/>
      <c r="F14" s="33">
        <v>11</v>
      </c>
      <c r="G14" s="33"/>
      <c r="H14" s="27">
        <v>6</v>
      </c>
      <c r="I14" s="34">
        <f t="shared" si="1"/>
        <v>6</v>
      </c>
      <c r="J14" s="25"/>
      <c r="K14" s="33">
        <v>11</v>
      </c>
      <c r="L14" s="33"/>
      <c r="M14" s="27">
        <v>6</v>
      </c>
      <c r="N14" s="34">
        <f t="shared" si="2"/>
        <v>6</v>
      </c>
      <c r="O14" s="25"/>
    </row>
    <row r="15" spans="1:15" ht="13.5">
      <c r="A15" s="28">
        <v>12</v>
      </c>
      <c r="B15" s="28"/>
      <c r="C15" s="27">
        <v>6</v>
      </c>
      <c r="D15" s="29">
        <f t="shared" si="0"/>
        <v>6</v>
      </c>
      <c r="E15" s="24"/>
      <c r="F15" s="28">
        <v>12</v>
      </c>
      <c r="G15" s="28"/>
      <c r="H15" s="27">
        <v>6</v>
      </c>
      <c r="I15" s="29">
        <f t="shared" si="1"/>
        <v>6</v>
      </c>
      <c r="J15" s="25"/>
      <c r="K15" s="28">
        <v>12</v>
      </c>
      <c r="L15" s="28"/>
      <c r="M15" s="27">
        <v>6</v>
      </c>
      <c r="N15" s="29">
        <f t="shared" si="2"/>
        <v>6</v>
      </c>
      <c r="O15" s="25"/>
    </row>
    <row r="16" spans="1:15" s="17" customFormat="1" ht="13.5">
      <c r="A16" s="28">
        <v>13</v>
      </c>
      <c r="B16" s="28"/>
      <c r="C16" s="27">
        <v>6</v>
      </c>
      <c r="D16" s="29">
        <f t="shared" si="0"/>
        <v>6</v>
      </c>
      <c r="E16" s="24"/>
      <c r="F16" s="28">
        <v>13</v>
      </c>
      <c r="G16" s="28"/>
      <c r="H16" s="27">
        <v>6</v>
      </c>
      <c r="I16" s="29">
        <f t="shared" si="1"/>
        <v>6</v>
      </c>
      <c r="J16" s="25"/>
      <c r="K16" s="28">
        <v>13</v>
      </c>
      <c r="L16" s="28"/>
      <c r="M16" s="27">
        <v>6</v>
      </c>
      <c r="N16" s="29">
        <f t="shared" si="2"/>
        <v>6</v>
      </c>
      <c r="O16" s="25"/>
    </row>
    <row r="17" spans="1:15" s="17" customFormat="1" ht="13.5">
      <c r="A17" s="31">
        <v>14</v>
      </c>
      <c r="B17" s="31">
        <v>2</v>
      </c>
      <c r="C17" s="27">
        <v>6.5</v>
      </c>
      <c r="D17" s="32">
        <f>C17*B17</f>
        <v>13</v>
      </c>
      <c r="E17" s="24"/>
      <c r="F17" s="31">
        <v>14</v>
      </c>
      <c r="G17" s="31">
        <v>2</v>
      </c>
      <c r="H17" s="27">
        <v>6.5</v>
      </c>
      <c r="I17" s="32">
        <f>H17*G17</f>
        <v>13</v>
      </c>
      <c r="J17" s="25"/>
      <c r="K17" s="31">
        <v>14</v>
      </c>
      <c r="L17" s="31">
        <v>2</v>
      </c>
      <c r="M17" s="27">
        <v>5.5</v>
      </c>
      <c r="N17" s="32">
        <f>M17*L17</f>
        <v>11</v>
      </c>
      <c r="O17" s="25"/>
    </row>
    <row r="18" spans="1:15" ht="13.5">
      <c r="A18" s="31">
        <v>15</v>
      </c>
      <c r="B18" s="31">
        <v>2</v>
      </c>
      <c r="C18" s="27">
        <v>5.5</v>
      </c>
      <c r="D18" s="32">
        <f>C18*B18</f>
        <v>11</v>
      </c>
      <c r="E18" s="24"/>
      <c r="F18" s="31">
        <v>15</v>
      </c>
      <c r="G18" s="31">
        <v>2</v>
      </c>
      <c r="H18" s="27">
        <v>5</v>
      </c>
      <c r="I18" s="32">
        <f>H18*G18</f>
        <v>10</v>
      </c>
      <c r="J18" s="25"/>
      <c r="K18" s="31">
        <v>15</v>
      </c>
      <c r="L18" s="31">
        <v>2</v>
      </c>
      <c r="M18" s="27">
        <v>5</v>
      </c>
      <c r="N18" s="32">
        <f>M18*L18</f>
        <v>10</v>
      </c>
      <c r="O18" s="25"/>
    </row>
    <row r="19" spans="1:15" ht="13.5">
      <c r="A19" s="26">
        <v>16</v>
      </c>
      <c r="B19" s="26"/>
      <c r="C19" s="27">
        <v>6</v>
      </c>
      <c r="D19" s="23">
        <f t="shared" si="0"/>
        <v>6</v>
      </c>
      <c r="E19" s="24"/>
      <c r="F19" s="26">
        <v>16</v>
      </c>
      <c r="G19" s="26"/>
      <c r="H19" s="27">
        <v>5.5</v>
      </c>
      <c r="I19" s="23">
        <f aca="true" t="shared" si="3" ref="I19:I25">H19</f>
        <v>5.5</v>
      </c>
      <c r="J19" s="25"/>
      <c r="K19" s="26">
        <v>16</v>
      </c>
      <c r="L19" s="26"/>
      <c r="M19" s="27">
        <v>5.5</v>
      </c>
      <c r="N19" s="23">
        <f aca="true" t="shared" si="4" ref="N19:N25">M19</f>
        <v>5.5</v>
      </c>
      <c r="O19" s="25"/>
    </row>
    <row r="20" spans="1:15" ht="13.5">
      <c r="A20" s="26">
        <v>17</v>
      </c>
      <c r="B20" s="26"/>
      <c r="C20" s="27">
        <v>6</v>
      </c>
      <c r="D20" s="23">
        <f t="shared" si="0"/>
        <v>6</v>
      </c>
      <c r="E20" s="24"/>
      <c r="F20" s="26">
        <v>17</v>
      </c>
      <c r="G20" s="26"/>
      <c r="H20" s="27">
        <v>5.5</v>
      </c>
      <c r="I20" s="23">
        <f t="shared" si="3"/>
        <v>5.5</v>
      </c>
      <c r="J20" s="25"/>
      <c r="K20" s="26">
        <v>17</v>
      </c>
      <c r="L20" s="26"/>
      <c r="M20" s="27">
        <v>6</v>
      </c>
      <c r="N20" s="23">
        <f t="shared" si="4"/>
        <v>6</v>
      </c>
      <c r="O20" s="25"/>
    </row>
    <row r="21" spans="1:15" s="17" customFormat="1" ht="13.5">
      <c r="A21" s="28">
        <v>18</v>
      </c>
      <c r="B21" s="28"/>
      <c r="C21" s="27">
        <v>6</v>
      </c>
      <c r="D21" s="29">
        <f t="shared" si="0"/>
        <v>6</v>
      </c>
      <c r="E21" s="24"/>
      <c r="F21" s="28">
        <v>18</v>
      </c>
      <c r="G21" s="28"/>
      <c r="H21" s="27">
        <v>6</v>
      </c>
      <c r="I21" s="29">
        <f t="shared" si="3"/>
        <v>6</v>
      </c>
      <c r="J21" s="25"/>
      <c r="K21" s="28">
        <v>18</v>
      </c>
      <c r="L21" s="28"/>
      <c r="M21" s="27">
        <v>6</v>
      </c>
      <c r="N21" s="29">
        <f t="shared" si="4"/>
        <v>6</v>
      </c>
      <c r="O21" s="25"/>
    </row>
    <row r="22" spans="1:15" ht="13.5">
      <c r="A22" s="26">
        <v>19</v>
      </c>
      <c r="B22" s="26"/>
      <c r="C22" s="27">
        <v>6</v>
      </c>
      <c r="D22" s="23">
        <f t="shared" si="0"/>
        <v>6</v>
      </c>
      <c r="E22" s="24"/>
      <c r="F22" s="26">
        <v>19</v>
      </c>
      <c r="G22" s="26"/>
      <c r="H22" s="27">
        <v>6</v>
      </c>
      <c r="I22" s="23">
        <f t="shared" si="3"/>
        <v>6</v>
      </c>
      <c r="J22" s="25"/>
      <c r="K22" s="26">
        <v>19</v>
      </c>
      <c r="L22" s="26"/>
      <c r="M22" s="27">
        <v>6</v>
      </c>
      <c r="N22" s="23">
        <f t="shared" si="4"/>
        <v>6</v>
      </c>
      <c r="O22" s="25"/>
    </row>
    <row r="23" spans="1:15" ht="13.5">
      <c r="A23" s="26">
        <v>20</v>
      </c>
      <c r="B23" s="26"/>
      <c r="C23" s="27">
        <v>6</v>
      </c>
      <c r="D23" s="23">
        <f t="shared" si="0"/>
        <v>6</v>
      </c>
      <c r="E23" s="24"/>
      <c r="F23" s="26">
        <v>20</v>
      </c>
      <c r="G23" s="26"/>
      <c r="H23" s="27">
        <v>6</v>
      </c>
      <c r="I23" s="23">
        <f t="shared" si="3"/>
        <v>6</v>
      </c>
      <c r="J23" s="25"/>
      <c r="K23" s="26">
        <v>20</v>
      </c>
      <c r="L23" s="26"/>
      <c r="M23" s="27">
        <v>6</v>
      </c>
      <c r="N23" s="23">
        <f t="shared" si="4"/>
        <v>6</v>
      </c>
      <c r="O23" s="25"/>
    </row>
    <row r="24" spans="1:15" ht="13.5">
      <c r="A24" s="26">
        <v>21</v>
      </c>
      <c r="B24" s="26"/>
      <c r="C24" s="27">
        <v>5.5</v>
      </c>
      <c r="D24" s="23">
        <f t="shared" si="0"/>
        <v>5.5</v>
      </c>
      <c r="E24" s="24"/>
      <c r="F24" s="26">
        <v>21</v>
      </c>
      <c r="G24" s="26"/>
      <c r="H24" s="27">
        <v>6</v>
      </c>
      <c r="I24" s="23">
        <f t="shared" si="3"/>
        <v>6</v>
      </c>
      <c r="J24" s="25"/>
      <c r="K24" s="26">
        <v>21</v>
      </c>
      <c r="L24" s="26"/>
      <c r="M24" s="27">
        <v>6</v>
      </c>
      <c r="N24" s="23">
        <f t="shared" si="4"/>
        <v>6</v>
      </c>
      <c r="O24" s="25"/>
    </row>
    <row r="25" spans="1:15" ht="13.5">
      <c r="A25" s="28">
        <v>22</v>
      </c>
      <c r="B25" s="26"/>
      <c r="C25" s="27">
        <v>6</v>
      </c>
      <c r="D25" s="23">
        <f t="shared" si="0"/>
        <v>6</v>
      </c>
      <c r="E25" s="24"/>
      <c r="F25" s="28">
        <v>22</v>
      </c>
      <c r="G25" s="26"/>
      <c r="H25" s="27">
        <v>6</v>
      </c>
      <c r="I25" s="23">
        <f t="shared" si="3"/>
        <v>6</v>
      </c>
      <c r="J25" s="25"/>
      <c r="K25" s="28">
        <v>22</v>
      </c>
      <c r="L25" s="26"/>
      <c r="M25" s="27">
        <v>5</v>
      </c>
      <c r="N25" s="23">
        <f t="shared" si="4"/>
        <v>5</v>
      </c>
      <c r="O25" s="25"/>
    </row>
    <row r="26" spans="1:15" ht="13.5">
      <c r="A26" s="31">
        <v>23</v>
      </c>
      <c r="B26" s="31">
        <v>2</v>
      </c>
      <c r="C26" s="27">
        <v>5</v>
      </c>
      <c r="D26" s="32">
        <f>C26*B26</f>
        <v>10</v>
      </c>
      <c r="E26" s="24"/>
      <c r="F26" s="31">
        <v>23</v>
      </c>
      <c r="G26" s="31">
        <v>2</v>
      </c>
      <c r="H26" s="27">
        <v>6</v>
      </c>
      <c r="I26" s="32">
        <f>H26*G26</f>
        <v>12</v>
      </c>
      <c r="J26" s="25"/>
      <c r="K26" s="31">
        <v>23</v>
      </c>
      <c r="L26" s="31">
        <v>2</v>
      </c>
      <c r="M26" s="27">
        <v>6</v>
      </c>
      <c r="N26" s="32">
        <f>M26*L26</f>
        <v>12</v>
      </c>
      <c r="O26" s="25"/>
    </row>
    <row r="27" spans="1:15" ht="13.5">
      <c r="A27" s="26">
        <v>24</v>
      </c>
      <c r="B27" s="26"/>
      <c r="C27" s="27">
        <v>6</v>
      </c>
      <c r="D27" s="23">
        <f t="shared" si="0"/>
        <v>6</v>
      </c>
      <c r="E27" s="24"/>
      <c r="F27" s="26">
        <v>24</v>
      </c>
      <c r="G27" s="26"/>
      <c r="H27" s="27">
        <v>6</v>
      </c>
      <c r="I27" s="23">
        <f>H27</f>
        <v>6</v>
      </c>
      <c r="J27" s="25"/>
      <c r="K27" s="26">
        <v>24</v>
      </c>
      <c r="L27" s="26"/>
      <c r="M27" s="27">
        <v>6</v>
      </c>
      <c r="N27" s="23">
        <f>M27</f>
        <v>6</v>
      </c>
      <c r="O27" s="25"/>
    </row>
    <row r="28" spans="1:15" ht="13.5">
      <c r="A28" s="26">
        <v>25</v>
      </c>
      <c r="B28" s="26"/>
      <c r="C28" s="27">
        <v>5.5</v>
      </c>
      <c r="D28" s="23">
        <f t="shared" si="0"/>
        <v>5.5</v>
      </c>
      <c r="E28" s="24"/>
      <c r="F28" s="26">
        <v>25</v>
      </c>
      <c r="G28" s="26"/>
      <c r="H28" s="27">
        <v>6</v>
      </c>
      <c r="I28" s="23">
        <f>H28</f>
        <v>6</v>
      </c>
      <c r="J28" s="25"/>
      <c r="K28" s="26">
        <v>25</v>
      </c>
      <c r="L28" s="26"/>
      <c r="M28" s="27">
        <v>6</v>
      </c>
      <c r="N28" s="23">
        <f>M28</f>
        <v>6</v>
      </c>
      <c r="O28" s="25"/>
    </row>
    <row r="29" spans="1:15" ht="13.5">
      <c r="A29" s="26">
        <v>26</v>
      </c>
      <c r="B29" s="26"/>
      <c r="C29" s="27">
        <v>6</v>
      </c>
      <c r="D29" s="23">
        <f t="shared" si="0"/>
        <v>6</v>
      </c>
      <c r="E29" s="24"/>
      <c r="F29" s="26">
        <v>26</v>
      </c>
      <c r="G29" s="26"/>
      <c r="H29" s="27">
        <v>6.5</v>
      </c>
      <c r="I29" s="23">
        <f>H29</f>
        <v>6.5</v>
      </c>
      <c r="J29" s="25"/>
      <c r="K29" s="26">
        <v>26</v>
      </c>
      <c r="L29" s="26"/>
      <c r="M29" s="27">
        <v>7</v>
      </c>
      <c r="N29" s="23">
        <f>M29</f>
        <v>7</v>
      </c>
      <c r="O29" s="25"/>
    </row>
    <row r="30" spans="1:15" s="38" customFormat="1" ht="17.25" customHeight="1">
      <c r="A30" s="123"/>
      <c r="B30" s="123"/>
      <c r="C30" s="123"/>
      <c r="D30" s="35">
        <f>SUM(D4:D29)</f>
        <v>168</v>
      </c>
      <c r="E30" s="36"/>
      <c r="F30" s="123"/>
      <c r="G30" s="123"/>
      <c r="H30" s="123"/>
      <c r="I30" s="35">
        <f>SUM(I4:I29)</f>
        <v>174</v>
      </c>
      <c r="J30" s="37"/>
      <c r="K30" s="123"/>
      <c r="L30" s="123"/>
      <c r="M30" s="123"/>
      <c r="N30" s="35">
        <f>SUM(N4:N29)</f>
        <v>173</v>
      </c>
      <c r="O30" s="37"/>
    </row>
    <row r="31" spans="1:15" ht="15">
      <c r="A31" s="39">
        <v>1</v>
      </c>
      <c r="B31" s="39">
        <v>1</v>
      </c>
      <c r="C31" s="27">
        <v>5.5</v>
      </c>
      <c r="D31" s="23">
        <f>C31</f>
        <v>5.5</v>
      </c>
      <c r="E31" s="24"/>
      <c r="F31" s="39">
        <v>1</v>
      </c>
      <c r="G31" s="39">
        <v>1</v>
      </c>
      <c r="H31" s="27">
        <v>6</v>
      </c>
      <c r="I31" s="23">
        <f>H31</f>
        <v>6</v>
      </c>
      <c r="J31" s="25"/>
      <c r="K31" s="39">
        <v>1</v>
      </c>
      <c r="L31" s="39">
        <v>1</v>
      </c>
      <c r="M31" s="27">
        <v>6</v>
      </c>
      <c r="N31" s="23">
        <f>M31</f>
        <v>6</v>
      </c>
      <c r="O31" s="25"/>
    </row>
    <row r="32" spans="1:15" ht="15">
      <c r="A32" s="39">
        <v>2</v>
      </c>
      <c r="B32" s="39">
        <v>1</v>
      </c>
      <c r="C32" s="27">
        <v>6</v>
      </c>
      <c r="D32" s="23">
        <f>C32</f>
        <v>6</v>
      </c>
      <c r="E32" s="24"/>
      <c r="F32" s="39">
        <v>2</v>
      </c>
      <c r="G32" s="39">
        <v>1</v>
      </c>
      <c r="H32" s="27">
        <v>6</v>
      </c>
      <c r="I32" s="23">
        <f>H32</f>
        <v>6</v>
      </c>
      <c r="J32" s="25"/>
      <c r="K32" s="39">
        <v>2</v>
      </c>
      <c r="L32" s="39">
        <v>1</v>
      </c>
      <c r="M32" s="27">
        <v>6</v>
      </c>
      <c r="N32" s="23">
        <f>M32</f>
        <v>6</v>
      </c>
      <c r="O32" s="25"/>
    </row>
    <row r="33" spans="1:15" ht="15">
      <c r="A33" s="39">
        <v>3</v>
      </c>
      <c r="B33" s="39">
        <v>2</v>
      </c>
      <c r="C33" s="27">
        <v>6</v>
      </c>
      <c r="D33" s="23">
        <f>C33*2</f>
        <v>12</v>
      </c>
      <c r="E33" s="24"/>
      <c r="F33" s="39">
        <v>3</v>
      </c>
      <c r="G33" s="39">
        <v>2</v>
      </c>
      <c r="H33" s="27">
        <v>6</v>
      </c>
      <c r="I33" s="23">
        <f>H33*2</f>
        <v>12</v>
      </c>
      <c r="J33" s="25"/>
      <c r="K33" s="39">
        <v>3</v>
      </c>
      <c r="L33" s="39">
        <v>2</v>
      </c>
      <c r="M33" s="27">
        <v>6</v>
      </c>
      <c r="N33" s="23">
        <f>M33*2</f>
        <v>12</v>
      </c>
      <c r="O33" s="25"/>
    </row>
    <row r="34" spans="1:15" ht="15">
      <c r="A34" s="39">
        <v>4</v>
      </c>
      <c r="B34" s="39">
        <v>2</v>
      </c>
      <c r="C34" s="27">
        <v>6</v>
      </c>
      <c r="D34" s="23">
        <f>C34*2</f>
        <v>12</v>
      </c>
      <c r="E34" s="24"/>
      <c r="F34" s="39">
        <v>4</v>
      </c>
      <c r="G34" s="39">
        <v>2</v>
      </c>
      <c r="H34" s="27">
        <v>6.5</v>
      </c>
      <c r="I34" s="23">
        <f>H34*2</f>
        <v>13</v>
      </c>
      <c r="J34" s="25"/>
      <c r="K34" s="39">
        <v>4</v>
      </c>
      <c r="L34" s="39">
        <v>2</v>
      </c>
      <c r="M34" s="27">
        <v>6</v>
      </c>
      <c r="N34" s="23">
        <f>M34*2</f>
        <v>12</v>
      </c>
      <c r="O34" s="25"/>
    </row>
    <row r="35" spans="1:15" s="38" customFormat="1" ht="16.5" customHeight="1">
      <c r="A35" s="123"/>
      <c r="B35" s="123"/>
      <c r="C35" s="123"/>
      <c r="D35" s="35">
        <f>SUM(D31:D34)</f>
        <v>35.5</v>
      </c>
      <c r="E35" s="36"/>
      <c r="F35" s="124"/>
      <c r="G35" s="124"/>
      <c r="H35" s="124"/>
      <c r="I35" s="35">
        <f>SUM(I31:I34)</f>
        <v>37</v>
      </c>
      <c r="J35" s="37"/>
      <c r="K35" s="123"/>
      <c r="L35" s="123"/>
      <c r="M35" s="123"/>
      <c r="N35" s="35">
        <f>SUM(N31:N34)</f>
        <v>36</v>
      </c>
      <c r="O35" s="37"/>
    </row>
    <row r="36" spans="1:15" ht="19.5" customHeight="1">
      <c r="A36" s="125"/>
      <c r="B36" s="125"/>
      <c r="C36" s="40">
        <f>SUM(D30+D35)-$D38-$D39</f>
        <v>203.5</v>
      </c>
      <c r="D36" s="41">
        <f>C36*100/350</f>
        <v>58.142857142857146</v>
      </c>
      <c r="E36" s="42"/>
      <c r="F36" s="125"/>
      <c r="G36" s="125"/>
      <c r="H36" s="40">
        <f>SUM(I30+I35)-$D38-$D39</f>
        <v>211</v>
      </c>
      <c r="I36" s="41">
        <f>H36*100/350</f>
        <v>60.285714285714285</v>
      </c>
      <c r="J36" s="32"/>
      <c r="K36" s="43"/>
      <c r="L36" s="44"/>
      <c r="M36" s="40">
        <f>SUM(N30+N35)-$D38-$D39</f>
        <v>209</v>
      </c>
      <c r="N36" s="41">
        <f>M36*100/350</f>
        <v>59.714285714285715</v>
      </c>
      <c r="O36" s="32"/>
    </row>
    <row r="38" spans="1:13" ht="18.75">
      <c r="A38" s="45" t="s">
        <v>16</v>
      </c>
      <c r="D38" s="46"/>
      <c r="F38" s="45"/>
      <c r="K38" s="47" t="str">
        <f>рез!E19</f>
        <v>E:</v>
      </c>
      <c r="L38" s="8" t="str">
        <f>рез!F19</f>
        <v>Шкіптань Тетяна</v>
      </c>
      <c r="M38" s="8"/>
    </row>
    <row r="39" spans="1:13" ht="18.75">
      <c r="A39" s="45" t="s">
        <v>17</v>
      </c>
      <c r="D39" s="46"/>
      <c r="E39" s="48"/>
      <c r="F39" s="45"/>
      <c r="J39" s="49"/>
      <c r="K39" s="11" t="str">
        <f>рез!E20</f>
        <v>C:</v>
      </c>
      <c r="L39" s="8" t="str">
        <f>рез!F20</f>
        <v>Ковшова Ольга</v>
      </c>
      <c r="M39" s="8"/>
    </row>
    <row r="40" spans="1:15" ht="18.75">
      <c r="A40" s="126" t="s">
        <v>18</v>
      </c>
      <c r="B40" s="126"/>
      <c r="C40" s="126"/>
      <c r="D40" s="50">
        <f>C36+H36+M36</f>
        <v>623.5</v>
      </c>
      <c r="E40" s="51"/>
      <c r="F40" s="52"/>
      <c r="G40" s="52"/>
      <c r="H40" s="51"/>
      <c r="I40" s="53"/>
      <c r="J40" s="53"/>
      <c r="K40" s="11" t="str">
        <f>рез!E21</f>
        <v>M:</v>
      </c>
      <c r="L40" s="8" t="str">
        <f>рез!F21</f>
        <v>Козіна Ірина</v>
      </c>
      <c r="M40" s="8"/>
      <c r="N40" s="53"/>
      <c r="O40" s="52"/>
    </row>
    <row r="41" spans="1:15" ht="15.75">
      <c r="A41" s="126" t="s">
        <v>19</v>
      </c>
      <c r="B41" s="126"/>
      <c r="C41" s="126"/>
      <c r="D41" s="54">
        <f>(D36+I36+N36)/3</f>
        <v>59.38095238095238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ht="12.75">
      <c r="A42" s="55"/>
    </row>
    <row r="43" spans="1:15" ht="27" customHeight="1">
      <c r="A43" s="56" t="s">
        <v>20</v>
      </c>
      <c r="D43" s="127" t="str">
        <f>рез!F10</f>
        <v>Шаляпін, 2007, жер, темногнідий, УВП, Лідо - Шанті, 756925, Соколова А.Ю.</v>
      </c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</row>
    <row r="44" spans="1:14" ht="22.5" customHeight="1">
      <c r="A44" s="56" t="s">
        <v>21</v>
      </c>
      <c r="D44" s="127" t="str">
        <f>рез!C10</f>
        <v>Габер Ірина </v>
      </c>
      <c r="E44" s="127"/>
      <c r="F44" s="127"/>
      <c r="G44" s="127"/>
      <c r="H44" s="127"/>
      <c r="I44" s="127"/>
      <c r="J44" s="127"/>
      <c r="K44" s="127"/>
      <c r="L44" s="127"/>
      <c r="M44" s="128">
        <f>рез!C4</f>
        <v>41811</v>
      </c>
      <c r="N44" s="128"/>
    </row>
    <row r="45" spans="1:15" ht="20.25" customHeight="1">
      <c r="A45" s="56" t="s">
        <v>7</v>
      </c>
      <c r="D45" s="127" t="str">
        <f>рез!G10</f>
        <v>м.Київ КСК"Grand Horsе"</v>
      </c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</row>
    <row r="47" spans="1:15" ht="38.25" customHeight="1">
      <c r="A47" s="129" t="str">
        <f>рез!A1</f>
        <v>ВІДКРИТІ ВСЕУКРАЇНСЬКІ ЗМАГАННЯ З КІННОГО СПОРТУ (ВИЇЗДКА) ІІ етап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</row>
  </sheetData>
  <sheetProtection selectLockedCells="1" selectUnlockedCells="1"/>
  <mergeCells count="19">
    <mergeCell ref="A47:O47"/>
    <mergeCell ref="A35:C35"/>
    <mergeCell ref="F35:H35"/>
    <mergeCell ref="K35:M35"/>
    <mergeCell ref="A36:B36"/>
    <mergeCell ref="F36:G36"/>
    <mergeCell ref="A40:C40"/>
    <mergeCell ref="D43:O43"/>
    <mergeCell ref="D44:L44"/>
    <mergeCell ref="M44:N44"/>
    <mergeCell ref="D45:O45"/>
    <mergeCell ref="A41:C41"/>
    <mergeCell ref="A1:O1"/>
    <mergeCell ref="A2:D2"/>
    <mergeCell ref="F2:I2"/>
    <mergeCell ref="K2:N2"/>
    <mergeCell ref="A30:C30"/>
    <mergeCell ref="F30:H30"/>
    <mergeCell ref="K30:M30"/>
  </mergeCells>
  <printOptions/>
  <pageMargins left="0.7875" right="0.19652777777777777" top="0.2361111111111111" bottom="0.19652777777777777" header="0.5118055555555555" footer="0.511805555555555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A1:AK47"/>
  <sheetViews>
    <sheetView zoomScalePageLayoutView="0" workbookViewId="0" topLeftCell="A29">
      <selection activeCell="A35" sqref="A35:C35"/>
    </sheetView>
  </sheetViews>
  <sheetFormatPr defaultColWidth="3.8515625" defaultRowHeight="12.75"/>
  <cols>
    <col min="1" max="1" width="3.8515625" style="16" customWidth="1"/>
    <col min="2" max="2" width="2.8515625" style="16" customWidth="1"/>
    <col min="3" max="4" width="10.28125" style="16" customWidth="1"/>
    <col min="5" max="5" width="2.00390625" style="17" customWidth="1"/>
    <col min="6" max="6" width="3.8515625" style="16" customWidth="1"/>
    <col min="7" max="7" width="2.8515625" style="16" customWidth="1"/>
    <col min="8" max="8" width="8.140625" style="16" customWidth="1"/>
    <col min="9" max="9" width="10.140625" style="16" customWidth="1"/>
    <col min="10" max="10" width="2.00390625" style="17" customWidth="1"/>
    <col min="11" max="11" width="3.8515625" style="16" customWidth="1"/>
    <col min="12" max="12" width="2.8515625" style="16" customWidth="1"/>
    <col min="13" max="13" width="8.8515625" style="16" customWidth="1"/>
    <col min="14" max="14" width="9.421875" style="16" customWidth="1"/>
    <col min="15" max="15" width="2.00390625" style="17" customWidth="1"/>
    <col min="16" max="16384" width="3.8515625" style="16" customWidth="1"/>
  </cols>
  <sheetData>
    <row r="1" spans="1:15" ht="26.25" customHeight="1">
      <c r="A1" s="121" t="str">
        <f>рез!A3</f>
        <v>Їзда UKR-L5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37" s="20" customFormat="1" ht="15.75" customHeight="1">
      <c r="A2" s="122" t="str">
        <f>рез!I7</f>
        <v>Е</v>
      </c>
      <c r="B2" s="122"/>
      <c r="C2" s="122"/>
      <c r="D2" s="122"/>
      <c r="E2" s="18"/>
      <c r="F2" s="122" t="str">
        <f>рез!K7</f>
        <v>С</v>
      </c>
      <c r="G2" s="122"/>
      <c r="H2" s="122"/>
      <c r="I2" s="122"/>
      <c r="J2" s="19"/>
      <c r="K2" s="122" t="str">
        <f>рез!M7</f>
        <v>М</v>
      </c>
      <c r="L2" s="122"/>
      <c r="M2" s="122"/>
      <c r="N2" s="122"/>
      <c r="O2" s="19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15" ht="12.75">
      <c r="A3" s="22" t="s">
        <v>15</v>
      </c>
      <c r="B3" s="22"/>
      <c r="C3" s="22"/>
      <c r="D3" s="23"/>
      <c r="E3" s="24"/>
      <c r="F3" s="22" t="s">
        <v>15</v>
      </c>
      <c r="G3" s="22"/>
      <c r="H3" s="22"/>
      <c r="I3" s="23"/>
      <c r="J3" s="25"/>
      <c r="K3" s="22" t="s">
        <v>15</v>
      </c>
      <c r="L3" s="22"/>
      <c r="M3" s="22"/>
      <c r="N3" s="23"/>
      <c r="O3" s="25"/>
    </row>
    <row r="4" spans="1:15" ht="13.5">
      <c r="A4" s="26">
        <v>1</v>
      </c>
      <c r="B4" s="26"/>
      <c r="C4" s="27">
        <v>5.5</v>
      </c>
      <c r="D4" s="23">
        <f aca="true" t="shared" si="0" ref="D4:D29">C4</f>
        <v>5.5</v>
      </c>
      <c r="E4" s="24"/>
      <c r="F4" s="26">
        <v>1</v>
      </c>
      <c r="G4" s="26"/>
      <c r="H4" s="27">
        <v>6.5</v>
      </c>
      <c r="I4" s="23">
        <f aca="true" t="shared" si="1" ref="I4:I16">H4</f>
        <v>6.5</v>
      </c>
      <c r="J4" s="25"/>
      <c r="K4" s="26">
        <v>1</v>
      </c>
      <c r="L4" s="26"/>
      <c r="M4" s="27">
        <v>6.5</v>
      </c>
      <c r="N4" s="23">
        <f aca="true" t="shared" si="2" ref="N4:N16">M4</f>
        <v>6.5</v>
      </c>
      <c r="O4" s="25"/>
    </row>
    <row r="5" spans="1:15" ht="13.5">
      <c r="A5" s="26">
        <v>2</v>
      </c>
      <c r="B5" s="26"/>
      <c r="C5" s="27">
        <v>5.5</v>
      </c>
      <c r="D5" s="23">
        <f t="shared" si="0"/>
        <v>5.5</v>
      </c>
      <c r="E5" s="24"/>
      <c r="F5" s="26">
        <v>2</v>
      </c>
      <c r="G5" s="26"/>
      <c r="H5" s="27">
        <v>6</v>
      </c>
      <c r="I5" s="23">
        <f t="shared" si="1"/>
        <v>6</v>
      </c>
      <c r="J5" s="25"/>
      <c r="K5" s="26">
        <v>2</v>
      </c>
      <c r="L5" s="26"/>
      <c r="M5" s="27">
        <v>6</v>
      </c>
      <c r="N5" s="23">
        <f t="shared" si="2"/>
        <v>6</v>
      </c>
      <c r="O5" s="25"/>
    </row>
    <row r="6" spans="1:15" ht="13.5">
      <c r="A6" s="28">
        <v>3</v>
      </c>
      <c r="B6" s="28"/>
      <c r="C6" s="27">
        <v>6</v>
      </c>
      <c r="D6" s="29">
        <f t="shared" si="0"/>
        <v>6</v>
      </c>
      <c r="E6" s="24"/>
      <c r="F6" s="28">
        <v>3</v>
      </c>
      <c r="G6" s="28"/>
      <c r="H6" s="27">
        <v>6</v>
      </c>
      <c r="I6" s="29">
        <f t="shared" si="1"/>
        <v>6</v>
      </c>
      <c r="J6" s="25"/>
      <c r="K6" s="28">
        <v>3</v>
      </c>
      <c r="L6" s="28"/>
      <c r="M6" s="27">
        <v>6.5</v>
      </c>
      <c r="N6" s="29">
        <f t="shared" si="2"/>
        <v>6.5</v>
      </c>
      <c r="O6" s="25"/>
    </row>
    <row r="7" spans="1:15" s="17" customFormat="1" ht="13.5">
      <c r="A7" s="28">
        <v>4</v>
      </c>
      <c r="B7" s="28"/>
      <c r="C7" s="27">
        <v>5</v>
      </c>
      <c r="D7" s="29">
        <f t="shared" si="0"/>
        <v>5</v>
      </c>
      <c r="E7" s="24"/>
      <c r="F7" s="28">
        <v>4</v>
      </c>
      <c r="G7" s="28"/>
      <c r="H7" s="27">
        <v>5.5</v>
      </c>
      <c r="I7" s="29">
        <f t="shared" si="1"/>
        <v>5.5</v>
      </c>
      <c r="J7" s="25"/>
      <c r="K7" s="28">
        <v>4</v>
      </c>
      <c r="L7" s="28"/>
      <c r="M7" s="27">
        <v>6.5</v>
      </c>
      <c r="N7" s="29">
        <f t="shared" si="2"/>
        <v>6.5</v>
      </c>
      <c r="O7" s="25"/>
    </row>
    <row r="8" spans="1:15" s="17" customFormat="1" ht="13.5">
      <c r="A8" s="28">
        <v>5</v>
      </c>
      <c r="B8" s="28"/>
      <c r="C8" s="27">
        <v>5.5</v>
      </c>
      <c r="D8" s="29">
        <f t="shared" si="0"/>
        <v>5.5</v>
      </c>
      <c r="E8" s="24"/>
      <c r="F8" s="28">
        <v>5</v>
      </c>
      <c r="G8" s="28"/>
      <c r="H8" s="27">
        <v>6.5</v>
      </c>
      <c r="I8" s="29">
        <f t="shared" si="1"/>
        <v>6.5</v>
      </c>
      <c r="J8" s="25"/>
      <c r="K8" s="28">
        <v>5</v>
      </c>
      <c r="L8" s="28"/>
      <c r="M8" s="27">
        <v>6</v>
      </c>
      <c r="N8" s="29">
        <f t="shared" si="2"/>
        <v>6</v>
      </c>
      <c r="O8" s="25"/>
    </row>
    <row r="9" spans="1:15" ht="13.5">
      <c r="A9" s="26">
        <v>6</v>
      </c>
      <c r="B9" s="26"/>
      <c r="C9" s="27">
        <v>5</v>
      </c>
      <c r="D9" s="23">
        <f t="shared" si="0"/>
        <v>5</v>
      </c>
      <c r="E9" s="24"/>
      <c r="F9" s="26">
        <v>6</v>
      </c>
      <c r="G9" s="26"/>
      <c r="H9" s="27">
        <v>4.5</v>
      </c>
      <c r="I9" s="23">
        <f t="shared" si="1"/>
        <v>4.5</v>
      </c>
      <c r="J9" s="25"/>
      <c r="K9" s="26">
        <v>6</v>
      </c>
      <c r="L9" s="26"/>
      <c r="M9" s="27">
        <v>5</v>
      </c>
      <c r="N9" s="23">
        <f t="shared" si="2"/>
        <v>5</v>
      </c>
      <c r="O9" s="25"/>
    </row>
    <row r="10" spans="1:15" ht="13.5">
      <c r="A10" s="26">
        <v>7</v>
      </c>
      <c r="B10" s="26"/>
      <c r="C10" s="27">
        <v>5.5</v>
      </c>
      <c r="D10" s="23">
        <f t="shared" si="0"/>
        <v>5.5</v>
      </c>
      <c r="E10" s="24"/>
      <c r="F10" s="26">
        <v>7</v>
      </c>
      <c r="G10" s="26"/>
      <c r="H10" s="27">
        <v>6</v>
      </c>
      <c r="I10" s="23">
        <f t="shared" si="1"/>
        <v>6</v>
      </c>
      <c r="J10" s="25"/>
      <c r="K10" s="26">
        <v>7</v>
      </c>
      <c r="L10" s="26"/>
      <c r="M10" s="27">
        <v>6</v>
      </c>
      <c r="N10" s="23">
        <f t="shared" si="2"/>
        <v>6</v>
      </c>
      <c r="O10" s="25"/>
    </row>
    <row r="11" spans="1:15" s="17" customFormat="1" ht="13.5">
      <c r="A11" s="28">
        <v>8</v>
      </c>
      <c r="B11" s="30"/>
      <c r="C11" s="27">
        <v>5</v>
      </c>
      <c r="D11" s="29">
        <f t="shared" si="0"/>
        <v>5</v>
      </c>
      <c r="E11" s="24"/>
      <c r="F11" s="28">
        <v>8</v>
      </c>
      <c r="G11" s="30"/>
      <c r="H11" s="27">
        <v>6</v>
      </c>
      <c r="I11" s="29">
        <f t="shared" si="1"/>
        <v>6</v>
      </c>
      <c r="J11" s="25"/>
      <c r="K11" s="28">
        <v>8</v>
      </c>
      <c r="L11" s="30"/>
      <c r="M11" s="27">
        <v>4</v>
      </c>
      <c r="N11" s="29">
        <f t="shared" si="2"/>
        <v>4</v>
      </c>
      <c r="O11" s="25"/>
    </row>
    <row r="12" spans="1:15" s="17" customFormat="1" ht="12.75" customHeight="1">
      <c r="A12" s="28">
        <v>9</v>
      </c>
      <c r="B12" s="30"/>
      <c r="C12" s="27">
        <v>6</v>
      </c>
      <c r="D12" s="29">
        <f>C12</f>
        <v>6</v>
      </c>
      <c r="E12" s="24"/>
      <c r="F12" s="28">
        <v>9</v>
      </c>
      <c r="G12" s="30"/>
      <c r="H12" s="27">
        <v>6</v>
      </c>
      <c r="I12" s="29">
        <f t="shared" si="1"/>
        <v>6</v>
      </c>
      <c r="J12" s="25"/>
      <c r="K12" s="28">
        <v>9</v>
      </c>
      <c r="L12" s="30"/>
      <c r="M12" s="27">
        <v>6</v>
      </c>
      <c r="N12" s="29">
        <f t="shared" si="2"/>
        <v>6</v>
      </c>
      <c r="O12" s="25"/>
    </row>
    <row r="13" spans="1:15" s="17" customFormat="1" ht="13.5">
      <c r="A13" s="28">
        <v>10</v>
      </c>
      <c r="B13" s="28"/>
      <c r="C13" s="27">
        <v>6</v>
      </c>
      <c r="D13" s="29">
        <f t="shared" si="0"/>
        <v>6</v>
      </c>
      <c r="E13" s="24"/>
      <c r="F13" s="28">
        <v>10</v>
      </c>
      <c r="G13" s="28"/>
      <c r="H13" s="27">
        <v>6.5</v>
      </c>
      <c r="I13" s="29">
        <f t="shared" si="1"/>
        <v>6.5</v>
      </c>
      <c r="J13" s="25"/>
      <c r="K13" s="28">
        <v>10</v>
      </c>
      <c r="L13" s="28"/>
      <c r="M13" s="27">
        <v>6</v>
      </c>
      <c r="N13" s="29">
        <f t="shared" si="2"/>
        <v>6</v>
      </c>
      <c r="O13" s="25"/>
    </row>
    <row r="14" spans="1:15" ht="13.5">
      <c r="A14" s="33">
        <v>11</v>
      </c>
      <c r="B14" s="33"/>
      <c r="C14" s="27">
        <v>6</v>
      </c>
      <c r="D14" s="34">
        <f t="shared" si="0"/>
        <v>6</v>
      </c>
      <c r="E14" s="24"/>
      <c r="F14" s="33">
        <v>11</v>
      </c>
      <c r="G14" s="33"/>
      <c r="H14" s="27">
        <v>6</v>
      </c>
      <c r="I14" s="34">
        <f t="shared" si="1"/>
        <v>6</v>
      </c>
      <c r="J14" s="25"/>
      <c r="K14" s="33">
        <v>11</v>
      </c>
      <c r="L14" s="33"/>
      <c r="M14" s="27">
        <v>6</v>
      </c>
      <c r="N14" s="34">
        <f t="shared" si="2"/>
        <v>6</v>
      </c>
      <c r="O14" s="25"/>
    </row>
    <row r="15" spans="1:15" ht="13.5">
      <c r="A15" s="28">
        <v>12</v>
      </c>
      <c r="B15" s="28"/>
      <c r="C15" s="27">
        <v>6</v>
      </c>
      <c r="D15" s="29">
        <f t="shared" si="0"/>
        <v>6</v>
      </c>
      <c r="E15" s="24"/>
      <c r="F15" s="28">
        <v>12</v>
      </c>
      <c r="G15" s="28"/>
      <c r="H15" s="27">
        <v>6</v>
      </c>
      <c r="I15" s="29">
        <f t="shared" si="1"/>
        <v>6</v>
      </c>
      <c r="J15" s="25"/>
      <c r="K15" s="28">
        <v>12</v>
      </c>
      <c r="L15" s="28"/>
      <c r="M15" s="27">
        <v>6</v>
      </c>
      <c r="N15" s="29">
        <f t="shared" si="2"/>
        <v>6</v>
      </c>
      <c r="O15" s="25"/>
    </row>
    <row r="16" spans="1:15" s="17" customFormat="1" ht="13.5">
      <c r="A16" s="28">
        <v>13</v>
      </c>
      <c r="B16" s="28"/>
      <c r="C16" s="27">
        <v>5.5</v>
      </c>
      <c r="D16" s="29">
        <f t="shared" si="0"/>
        <v>5.5</v>
      </c>
      <c r="E16" s="24"/>
      <c r="F16" s="28">
        <v>13</v>
      </c>
      <c r="G16" s="28"/>
      <c r="H16" s="27">
        <v>6.5</v>
      </c>
      <c r="I16" s="29">
        <f t="shared" si="1"/>
        <v>6.5</v>
      </c>
      <c r="J16" s="25"/>
      <c r="K16" s="28">
        <v>13</v>
      </c>
      <c r="L16" s="28"/>
      <c r="M16" s="27">
        <v>6</v>
      </c>
      <c r="N16" s="29">
        <f t="shared" si="2"/>
        <v>6</v>
      </c>
      <c r="O16" s="25"/>
    </row>
    <row r="17" spans="1:15" s="17" customFormat="1" ht="13.5">
      <c r="A17" s="31">
        <v>14</v>
      </c>
      <c r="B17" s="31">
        <v>2</v>
      </c>
      <c r="C17" s="27">
        <v>6</v>
      </c>
      <c r="D17" s="32">
        <f>C17*B17</f>
        <v>12</v>
      </c>
      <c r="E17" s="24"/>
      <c r="F17" s="31">
        <v>14</v>
      </c>
      <c r="G17" s="31">
        <v>2</v>
      </c>
      <c r="H17" s="27">
        <v>6</v>
      </c>
      <c r="I17" s="32">
        <f>H17*G17</f>
        <v>12</v>
      </c>
      <c r="J17" s="25"/>
      <c r="K17" s="31">
        <v>14</v>
      </c>
      <c r="L17" s="31">
        <v>2</v>
      </c>
      <c r="M17" s="27">
        <v>6.5</v>
      </c>
      <c r="N17" s="32">
        <f>M17*L17</f>
        <v>13</v>
      </c>
      <c r="O17" s="25"/>
    </row>
    <row r="18" spans="1:15" ht="13.5">
      <c r="A18" s="31">
        <v>15</v>
      </c>
      <c r="B18" s="31">
        <v>2</v>
      </c>
      <c r="C18" s="27">
        <v>6</v>
      </c>
      <c r="D18" s="32">
        <f>C18*B18</f>
        <v>12</v>
      </c>
      <c r="E18" s="24"/>
      <c r="F18" s="31">
        <v>15</v>
      </c>
      <c r="G18" s="31">
        <v>2</v>
      </c>
      <c r="H18" s="27">
        <v>7</v>
      </c>
      <c r="I18" s="32">
        <f>H18*G18</f>
        <v>14</v>
      </c>
      <c r="J18" s="25"/>
      <c r="K18" s="31">
        <v>15</v>
      </c>
      <c r="L18" s="31">
        <v>2</v>
      </c>
      <c r="M18" s="27">
        <v>7</v>
      </c>
      <c r="N18" s="32">
        <f>M18*L18</f>
        <v>14</v>
      </c>
      <c r="O18" s="25"/>
    </row>
    <row r="19" spans="1:15" ht="13.5">
      <c r="A19" s="26">
        <v>16</v>
      </c>
      <c r="B19" s="26"/>
      <c r="C19" s="27">
        <v>6.5</v>
      </c>
      <c r="D19" s="23">
        <f t="shared" si="0"/>
        <v>6.5</v>
      </c>
      <c r="E19" s="24"/>
      <c r="F19" s="26">
        <v>16</v>
      </c>
      <c r="G19" s="26"/>
      <c r="H19" s="27">
        <v>6</v>
      </c>
      <c r="I19" s="23">
        <f aca="true" t="shared" si="3" ref="I19:I25">H19</f>
        <v>6</v>
      </c>
      <c r="J19" s="25"/>
      <c r="K19" s="26">
        <v>16</v>
      </c>
      <c r="L19" s="26"/>
      <c r="M19" s="27">
        <v>6</v>
      </c>
      <c r="N19" s="23">
        <f aca="true" t="shared" si="4" ref="N19:N25">M19</f>
        <v>6</v>
      </c>
      <c r="O19" s="25"/>
    </row>
    <row r="20" spans="1:15" ht="13.5">
      <c r="A20" s="26">
        <v>17</v>
      </c>
      <c r="B20" s="26"/>
      <c r="C20" s="27">
        <v>6</v>
      </c>
      <c r="D20" s="23">
        <f t="shared" si="0"/>
        <v>6</v>
      </c>
      <c r="E20" s="24"/>
      <c r="F20" s="26">
        <v>17</v>
      </c>
      <c r="G20" s="26"/>
      <c r="H20" s="27">
        <v>6</v>
      </c>
      <c r="I20" s="23">
        <f t="shared" si="3"/>
        <v>6</v>
      </c>
      <c r="J20" s="25"/>
      <c r="K20" s="26">
        <v>17</v>
      </c>
      <c r="L20" s="26"/>
      <c r="M20" s="27">
        <v>6</v>
      </c>
      <c r="N20" s="23">
        <f t="shared" si="4"/>
        <v>6</v>
      </c>
      <c r="O20" s="25"/>
    </row>
    <row r="21" spans="1:15" s="17" customFormat="1" ht="13.5">
      <c r="A21" s="28">
        <v>18</v>
      </c>
      <c r="B21" s="28"/>
      <c r="C21" s="27">
        <v>6.5</v>
      </c>
      <c r="D21" s="29">
        <f t="shared" si="0"/>
        <v>6.5</v>
      </c>
      <c r="E21" s="24"/>
      <c r="F21" s="28">
        <v>18</v>
      </c>
      <c r="G21" s="28"/>
      <c r="H21" s="27">
        <v>6.5</v>
      </c>
      <c r="I21" s="29">
        <f t="shared" si="3"/>
        <v>6.5</v>
      </c>
      <c r="J21" s="25"/>
      <c r="K21" s="28">
        <v>18</v>
      </c>
      <c r="L21" s="28"/>
      <c r="M21" s="27">
        <v>6.5</v>
      </c>
      <c r="N21" s="29">
        <f t="shared" si="4"/>
        <v>6.5</v>
      </c>
      <c r="O21" s="25"/>
    </row>
    <row r="22" spans="1:15" ht="13.5">
      <c r="A22" s="26">
        <v>19</v>
      </c>
      <c r="B22" s="26"/>
      <c r="C22" s="27">
        <v>6.5</v>
      </c>
      <c r="D22" s="23">
        <f t="shared" si="0"/>
        <v>6.5</v>
      </c>
      <c r="E22" s="24"/>
      <c r="F22" s="26">
        <v>19</v>
      </c>
      <c r="G22" s="26"/>
      <c r="H22" s="27">
        <v>6.5</v>
      </c>
      <c r="I22" s="23">
        <f t="shared" si="3"/>
        <v>6.5</v>
      </c>
      <c r="J22" s="25"/>
      <c r="K22" s="26">
        <v>19</v>
      </c>
      <c r="L22" s="26"/>
      <c r="M22" s="27">
        <v>6.5</v>
      </c>
      <c r="N22" s="23">
        <f t="shared" si="4"/>
        <v>6.5</v>
      </c>
      <c r="O22" s="25"/>
    </row>
    <row r="23" spans="1:15" ht="13.5">
      <c r="A23" s="26">
        <v>20</v>
      </c>
      <c r="B23" s="26"/>
      <c r="C23" s="27">
        <v>6</v>
      </c>
      <c r="D23" s="23">
        <f t="shared" si="0"/>
        <v>6</v>
      </c>
      <c r="E23" s="24"/>
      <c r="F23" s="26">
        <v>20</v>
      </c>
      <c r="G23" s="26"/>
      <c r="H23" s="27">
        <v>6</v>
      </c>
      <c r="I23" s="23">
        <f t="shared" si="3"/>
        <v>6</v>
      </c>
      <c r="J23" s="25"/>
      <c r="K23" s="26">
        <v>20</v>
      </c>
      <c r="L23" s="26"/>
      <c r="M23" s="27">
        <v>6</v>
      </c>
      <c r="N23" s="23">
        <f t="shared" si="4"/>
        <v>6</v>
      </c>
      <c r="O23" s="25"/>
    </row>
    <row r="24" spans="1:15" ht="13.5">
      <c r="A24" s="26">
        <v>21</v>
      </c>
      <c r="B24" s="26"/>
      <c r="C24" s="27">
        <v>6</v>
      </c>
      <c r="D24" s="23">
        <f t="shared" si="0"/>
        <v>6</v>
      </c>
      <c r="E24" s="24"/>
      <c r="F24" s="26">
        <v>21</v>
      </c>
      <c r="G24" s="26"/>
      <c r="H24" s="27">
        <v>6</v>
      </c>
      <c r="I24" s="23">
        <f t="shared" si="3"/>
        <v>6</v>
      </c>
      <c r="J24" s="25"/>
      <c r="K24" s="26">
        <v>21</v>
      </c>
      <c r="L24" s="26"/>
      <c r="M24" s="27">
        <v>6.5</v>
      </c>
      <c r="N24" s="23">
        <f t="shared" si="4"/>
        <v>6.5</v>
      </c>
      <c r="O24" s="25"/>
    </row>
    <row r="25" spans="1:15" ht="13.5">
      <c r="A25" s="28">
        <v>22</v>
      </c>
      <c r="B25" s="26"/>
      <c r="C25" s="27">
        <v>5.5</v>
      </c>
      <c r="D25" s="23">
        <f t="shared" si="0"/>
        <v>5.5</v>
      </c>
      <c r="E25" s="24"/>
      <c r="F25" s="28">
        <v>22</v>
      </c>
      <c r="G25" s="26"/>
      <c r="H25" s="27">
        <v>6</v>
      </c>
      <c r="I25" s="23">
        <f t="shared" si="3"/>
        <v>6</v>
      </c>
      <c r="J25" s="25"/>
      <c r="K25" s="28">
        <v>22</v>
      </c>
      <c r="L25" s="26"/>
      <c r="M25" s="27">
        <v>6</v>
      </c>
      <c r="N25" s="23">
        <f t="shared" si="4"/>
        <v>6</v>
      </c>
      <c r="O25" s="25"/>
    </row>
    <row r="26" spans="1:15" ht="13.5">
      <c r="A26" s="31">
        <v>23</v>
      </c>
      <c r="B26" s="31">
        <v>2</v>
      </c>
      <c r="C26" s="27">
        <v>5.5</v>
      </c>
      <c r="D26" s="32">
        <f>C26*B26</f>
        <v>11</v>
      </c>
      <c r="E26" s="24"/>
      <c r="F26" s="31">
        <v>23</v>
      </c>
      <c r="G26" s="31">
        <v>2</v>
      </c>
      <c r="H26" s="27">
        <v>6</v>
      </c>
      <c r="I26" s="32">
        <f>H26*G26</f>
        <v>12</v>
      </c>
      <c r="J26" s="25"/>
      <c r="K26" s="31">
        <v>23</v>
      </c>
      <c r="L26" s="31">
        <v>2</v>
      </c>
      <c r="M26" s="27">
        <v>6.5</v>
      </c>
      <c r="N26" s="32">
        <f>M26*L26</f>
        <v>13</v>
      </c>
      <c r="O26" s="25"/>
    </row>
    <row r="27" spans="1:15" ht="13.5">
      <c r="A27" s="26">
        <v>24</v>
      </c>
      <c r="B27" s="26"/>
      <c r="C27" s="27">
        <v>6</v>
      </c>
      <c r="D27" s="23">
        <f t="shared" si="0"/>
        <v>6</v>
      </c>
      <c r="E27" s="24"/>
      <c r="F27" s="26">
        <v>24</v>
      </c>
      <c r="G27" s="26"/>
      <c r="H27" s="27">
        <v>6</v>
      </c>
      <c r="I27" s="23">
        <f>H27</f>
        <v>6</v>
      </c>
      <c r="J27" s="25"/>
      <c r="K27" s="26">
        <v>24</v>
      </c>
      <c r="L27" s="26"/>
      <c r="M27" s="27">
        <v>6.5</v>
      </c>
      <c r="N27" s="23">
        <f>M27</f>
        <v>6.5</v>
      </c>
      <c r="O27" s="25"/>
    </row>
    <row r="28" spans="1:15" ht="13.5">
      <c r="A28" s="26">
        <v>25</v>
      </c>
      <c r="B28" s="26"/>
      <c r="C28" s="27">
        <v>6</v>
      </c>
      <c r="D28" s="23">
        <f t="shared" si="0"/>
        <v>6</v>
      </c>
      <c r="E28" s="24"/>
      <c r="F28" s="26">
        <v>25</v>
      </c>
      <c r="G28" s="26"/>
      <c r="H28" s="27">
        <v>6.5</v>
      </c>
      <c r="I28" s="23">
        <f>H28</f>
        <v>6.5</v>
      </c>
      <c r="J28" s="25"/>
      <c r="K28" s="26">
        <v>25</v>
      </c>
      <c r="L28" s="26"/>
      <c r="M28" s="27">
        <v>6.5</v>
      </c>
      <c r="N28" s="23">
        <f>M28</f>
        <v>6.5</v>
      </c>
      <c r="O28" s="25"/>
    </row>
    <row r="29" spans="1:15" ht="13.5">
      <c r="A29" s="26">
        <v>26</v>
      </c>
      <c r="B29" s="26"/>
      <c r="C29" s="27">
        <v>6.5</v>
      </c>
      <c r="D29" s="23">
        <f t="shared" si="0"/>
        <v>6.5</v>
      </c>
      <c r="E29" s="24"/>
      <c r="F29" s="26">
        <v>26</v>
      </c>
      <c r="G29" s="26"/>
      <c r="H29" s="27">
        <v>6.5</v>
      </c>
      <c r="I29" s="23">
        <f>H29</f>
        <v>6.5</v>
      </c>
      <c r="J29" s="25"/>
      <c r="K29" s="26">
        <v>26</v>
      </c>
      <c r="L29" s="26"/>
      <c r="M29" s="27">
        <v>7</v>
      </c>
      <c r="N29" s="23">
        <f>M29</f>
        <v>7</v>
      </c>
      <c r="O29" s="25"/>
    </row>
    <row r="30" spans="1:15" s="38" customFormat="1" ht="17.25" customHeight="1">
      <c r="A30" s="123"/>
      <c r="B30" s="123"/>
      <c r="C30" s="123"/>
      <c r="D30" s="35">
        <f>SUM(D4:D29)</f>
        <v>169</v>
      </c>
      <c r="E30" s="36"/>
      <c r="F30" s="123"/>
      <c r="G30" s="123"/>
      <c r="H30" s="123"/>
      <c r="I30" s="35">
        <f>SUM(I4:I29)</f>
        <v>178</v>
      </c>
      <c r="J30" s="37"/>
      <c r="K30" s="123"/>
      <c r="L30" s="123"/>
      <c r="M30" s="123"/>
      <c r="N30" s="35">
        <f>SUM(N4:N29)</f>
        <v>180</v>
      </c>
      <c r="O30" s="37"/>
    </row>
    <row r="31" spans="1:15" ht="15">
      <c r="A31" s="39">
        <v>1</v>
      </c>
      <c r="B31" s="39">
        <v>1</v>
      </c>
      <c r="C31" s="27">
        <v>6</v>
      </c>
      <c r="D31" s="23">
        <f>C31</f>
        <v>6</v>
      </c>
      <c r="E31" s="24"/>
      <c r="F31" s="39">
        <v>1</v>
      </c>
      <c r="G31" s="39">
        <v>1</v>
      </c>
      <c r="H31" s="27">
        <v>6.5</v>
      </c>
      <c r="I31" s="23">
        <f>H31</f>
        <v>6.5</v>
      </c>
      <c r="J31" s="25"/>
      <c r="K31" s="39">
        <v>1</v>
      </c>
      <c r="L31" s="39">
        <v>1</v>
      </c>
      <c r="M31" s="27">
        <v>6</v>
      </c>
      <c r="N31" s="23">
        <f>M31</f>
        <v>6</v>
      </c>
      <c r="O31" s="25"/>
    </row>
    <row r="32" spans="1:15" ht="15">
      <c r="A32" s="39">
        <v>2</v>
      </c>
      <c r="B32" s="39">
        <v>1</v>
      </c>
      <c r="C32" s="27">
        <v>6</v>
      </c>
      <c r="D32" s="23">
        <f>C32</f>
        <v>6</v>
      </c>
      <c r="E32" s="24"/>
      <c r="F32" s="39">
        <v>2</v>
      </c>
      <c r="G32" s="39">
        <v>1</v>
      </c>
      <c r="H32" s="27">
        <v>6</v>
      </c>
      <c r="I32" s="23">
        <f>H32</f>
        <v>6</v>
      </c>
      <c r="J32" s="25"/>
      <c r="K32" s="39">
        <v>2</v>
      </c>
      <c r="L32" s="39">
        <v>1</v>
      </c>
      <c r="M32" s="27">
        <v>6</v>
      </c>
      <c r="N32" s="23">
        <f>M32</f>
        <v>6</v>
      </c>
      <c r="O32" s="25"/>
    </row>
    <row r="33" spans="1:15" ht="15">
      <c r="A33" s="39">
        <v>3</v>
      </c>
      <c r="B33" s="39">
        <v>2</v>
      </c>
      <c r="C33" s="27">
        <v>5.5</v>
      </c>
      <c r="D33" s="23">
        <f>C33*2</f>
        <v>11</v>
      </c>
      <c r="E33" s="24"/>
      <c r="F33" s="39">
        <v>3</v>
      </c>
      <c r="G33" s="39">
        <v>2</v>
      </c>
      <c r="H33" s="27">
        <v>6</v>
      </c>
      <c r="I33" s="23">
        <f>H33*2</f>
        <v>12</v>
      </c>
      <c r="J33" s="25"/>
      <c r="K33" s="39">
        <v>3</v>
      </c>
      <c r="L33" s="39">
        <v>2</v>
      </c>
      <c r="M33" s="27">
        <v>6</v>
      </c>
      <c r="N33" s="23">
        <f>M33*2</f>
        <v>12</v>
      </c>
      <c r="O33" s="25"/>
    </row>
    <row r="34" spans="1:15" ht="15">
      <c r="A34" s="39">
        <v>4</v>
      </c>
      <c r="B34" s="39">
        <v>2</v>
      </c>
      <c r="C34" s="27">
        <v>6</v>
      </c>
      <c r="D34" s="23">
        <f>C34*2</f>
        <v>12</v>
      </c>
      <c r="E34" s="24"/>
      <c r="F34" s="39">
        <v>4</v>
      </c>
      <c r="G34" s="39">
        <v>2</v>
      </c>
      <c r="H34" s="27">
        <v>6.5</v>
      </c>
      <c r="I34" s="23">
        <f>H34*2</f>
        <v>13</v>
      </c>
      <c r="J34" s="25"/>
      <c r="K34" s="39">
        <v>4</v>
      </c>
      <c r="L34" s="39">
        <v>2</v>
      </c>
      <c r="M34" s="27">
        <v>6.5</v>
      </c>
      <c r="N34" s="23">
        <f>M34*2</f>
        <v>13</v>
      </c>
      <c r="O34" s="25"/>
    </row>
    <row r="35" spans="1:15" s="38" customFormat="1" ht="16.5" customHeight="1">
      <c r="A35" s="123"/>
      <c r="B35" s="123"/>
      <c r="C35" s="123"/>
      <c r="D35" s="35">
        <f>SUM(D31:D34)</f>
        <v>35</v>
      </c>
      <c r="E35" s="36"/>
      <c r="F35" s="124"/>
      <c r="G35" s="124"/>
      <c r="H35" s="124"/>
      <c r="I35" s="35">
        <f>SUM(I31:I34)</f>
        <v>37.5</v>
      </c>
      <c r="J35" s="37"/>
      <c r="K35" s="123"/>
      <c r="L35" s="123"/>
      <c r="M35" s="123"/>
      <c r="N35" s="35">
        <f>SUM(N31:N34)</f>
        <v>37</v>
      </c>
      <c r="O35" s="37"/>
    </row>
    <row r="36" spans="1:15" ht="19.5" customHeight="1">
      <c r="A36" s="125"/>
      <c r="B36" s="125"/>
      <c r="C36" s="40">
        <f>SUM(D30+D35)-$D38-$D39</f>
        <v>204</v>
      </c>
      <c r="D36" s="41">
        <f>C36*100/350</f>
        <v>58.285714285714285</v>
      </c>
      <c r="E36" s="42"/>
      <c r="F36" s="125"/>
      <c r="G36" s="125"/>
      <c r="H36" s="40">
        <f>SUM(I30+I35)-$D38-$D39</f>
        <v>215.5</v>
      </c>
      <c r="I36" s="41">
        <f>H36*100/350</f>
        <v>61.57142857142857</v>
      </c>
      <c r="J36" s="32"/>
      <c r="K36" s="43"/>
      <c r="L36" s="44"/>
      <c r="M36" s="40">
        <f>SUM(N30+N35)-$D38-$D39</f>
        <v>217</v>
      </c>
      <c r="N36" s="41">
        <f>M36*100/350</f>
        <v>62</v>
      </c>
      <c r="O36" s="32"/>
    </row>
    <row r="38" spans="1:13" ht="18.75">
      <c r="A38" s="45" t="s">
        <v>16</v>
      </c>
      <c r="D38" s="46"/>
      <c r="F38" s="45"/>
      <c r="K38" s="47" t="str">
        <f>рез!E19</f>
        <v>E:</v>
      </c>
      <c r="L38" s="8" t="str">
        <f>рез!F19</f>
        <v>Шкіптань Тетяна</v>
      </c>
      <c r="M38" s="8"/>
    </row>
    <row r="39" spans="1:13" ht="18.75">
      <c r="A39" s="45" t="s">
        <v>17</v>
      </c>
      <c r="D39" s="46">
        <v>0</v>
      </c>
      <c r="E39" s="48"/>
      <c r="F39" s="45"/>
      <c r="J39" s="49"/>
      <c r="K39" s="11" t="str">
        <f>рез!E20</f>
        <v>C:</v>
      </c>
      <c r="L39" s="8" t="str">
        <f>рез!F20</f>
        <v>Ковшова Ольга</v>
      </c>
      <c r="M39" s="8"/>
    </row>
    <row r="40" spans="1:15" ht="18.75">
      <c r="A40" s="126" t="s">
        <v>18</v>
      </c>
      <c r="B40" s="126"/>
      <c r="C40" s="126"/>
      <c r="D40" s="50">
        <f>C36+H36+M36</f>
        <v>636.5</v>
      </c>
      <c r="E40" s="51"/>
      <c r="F40" s="52"/>
      <c r="G40" s="52"/>
      <c r="H40" s="51"/>
      <c r="I40" s="53"/>
      <c r="J40" s="53"/>
      <c r="K40" s="11" t="str">
        <f>рез!E21</f>
        <v>M:</v>
      </c>
      <c r="L40" s="8" t="str">
        <f>рез!F21</f>
        <v>Козіна Ірина</v>
      </c>
      <c r="M40" s="8"/>
      <c r="N40" s="53"/>
      <c r="O40" s="52"/>
    </row>
    <row r="41" spans="1:15" ht="15.75">
      <c r="A41" s="126" t="s">
        <v>19</v>
      </c>
      <c r="B41" s="126"/>
      <c r="C41" s="126"/>
      <c r="D41" s="54">
        <f>(D36+I36+N36)/3</f>
        <v>60.61904761904762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ht="12.75">
      <c r="A42" s="55"/>
    </row>
    <row r="43" spans="1:15" ht="27" customHeight="1">
      <c r="A43" s="56" t="s">
        <v>20</v>
      </c>
      <c r="D43" s="127" t="str">
        <f>рез!F11</f>
        <v>Largeau, 2002, мер., гн., ольденбурзька, Landol-Barina, UKR40123, Павелко Алена</v>
      </c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</row>
    <row r="44" spans="1:14" ht="22.5" customHeight="1">
      <c r="A44" s="56" t="s">
        <v>21</v>
      </c>
      <c r="D44" s="127" t="str">
        <f>рез!C11</f>
        <v>Белова Валерія </v>
      </c>
      <c r="E44" s="127"/>
      <c r="F44" s="127"/>
      <c r="G44" s="127"/>
      <c r="H44" s="127"/>
      <c r="I44" s="127"/>
      <c r="J44" s="127"/>
      <c r="K44" s="127"/>
      <c r="L44" s="127"/>
      <c r="M44" s="128">
        <f>рез!C4</f>
        <v>41811</v>
      </c>
      <c r="N44" s="128"/>
    </row>
    <row r="45" spans="1:15" ht="31.5" customHeight="1">
      <c r="A45" s="56" t="s">
        <v>7</v>
      </c>
      <c r="D45" s="127" t="str">
        <f>рез!G11</f>
        <v>КСК ”Horses of Anastasia”,
м. Днепропетровск</v>
      </c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</row>
    <row r="47" spans="1:15" ht="38.25" customHeight="1">
      <c r="A47" s="129" t="str">
        <f>рез!A1</f>
        <v>ВІДКРИТІ ВСЕУКРАЇНСЬКІ ЗМАГАННЯ З КІННОГО СПОРТУ (ВИЇЗДКА) ІІ етап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</row>
  </sheetData>
  <sheetProtection selectLockedCells="1" selectUnlockedCells="1"/>
  <mergeCells count="19">
    <mergeCell ref="A47:O47"/>
    <mergeCell ref="A35:C35"/>
    <mergeCell ref="F35:H35"/>
    <mergeCell ref="K35:M35"/>
    <mergeCell ref="A36:B36"/>
    <mergeCell ref="F36:G36"/>
    <mergeCell ref="A40:C40"/>
    <mergeCell ref="D43:O43"/>
    <mergeCell ref="D44:L44"/>
    <mergeCell ref="M44:N44"/>
    <mergeCell ref="D45:O45"/>
    <mergeCell ref="A41:C41"/>
    <mergeCell ref="A1:O1"/>
    <mergeCell ref="A2:D2"/>
    <mergeCell ref="F2:I2"/>
    <mergeCell ref="K2:N2"/>
    <mergeCell ref="A30:C30"/>
    <mergeCell ref="F30:H30"/>
    <mergeCell ref="K30:M30"/>
  </mergeCells>
  <printOptions/>
  <pageMargins left="0.7875" right="0.19652777777777777" top="0.2361111111111111" bottom="0.19652777777777777" header="0.5118055555555555" footer="0.511805555555555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1:AK47"/>
  <sheetViews>
    <sheetView zoomScalePageLayoutView="0" workbookViewId="0" topLeftCell="A26">
      <selection activeCell="D39" sqref="D39"/>
    </sheetView>
  </sheetViews>
  <sheetFormatPr defaultColWidth="3.8515625" defaultRowHeight="12.75"/>
  <cols>
    <col min="1" max="1" width="3.8515625" style="16" customWidth="1"/>
    <col min="2" max="2" width="2.8515625" style="16" customWidth="1"/>
    <col min="3" max="4" width="10.28125" style="16" customWidth="1"/>
    <col min="5" max="5" width="2.00390625" style="17" customWidth="1"/>
    <col min="6" max="6" width="3.8515625" style="16" customWidth="1"/>
    <col min="7" max="7" width="2.8515625" style="16" customWidth="1"/>
    <col min="8" max="8" width="8.140625" style="16" customWidth="1"/>
    <col min="9" max="9" width="10.140625" style="16" customWidth="1"/>
    <col min="10" max="10" width="2.00390625" style="17" customWidth="1"/>
    <col min="11" max="11" width="3.8515625" style="16" customWidth="1"/>
    <col min="12" max="12" width="2.8515625" style="16" customWidth="1"/>
    <col min="13" max="13" width="8.8515625" style="16" customWidth="1"/>
    <col min="14" max="14" width="9.421875" style="16" customWidth="1"/>
    <col min="15" max="15" width="2.00390625" style="17" customWidth="1"/>
    <col min="16" max="16384" width="3.8515625" style="16" customWidth="1"/>
  </cols>
  <sheetData>
    <row r="1" spans="1:15" ht="26.25" customHeight="1">
      <c r="A1" s="121" t="str">
        <f>рез!A3</f>
        <v>Їзда UKR-L5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37" s="20" customFormat="1" ht="15.75" customHeight="1">
      <c r="A2" s="122" t="str">
        <f>рез!I7</f>
        <v>Е</v>
      </c>
      <c r="B2" s="122"/>
      <c r="C2" s="122"/>
      <c r="D2" s="122"/>
      <c r="E2" s="18"/>
      <c r="F2" s="122" t="str">
        <f>рез!K7</f>
        <v>С</v>
      </c>
      <c r="G2" s="122"/>
      <c r="H2" s="122"/>
      <c r="I2" s="122"/>
      <c r="J2" s="19"/>
      <c r="K2" s="122" t="str">
        <f>рез!M7</f>
        <v>М</v>
      </c>
      <c r="L2" s="122"/>
      <c r="M2" s="122"/>
      <c r="N2" s="122"/>
      <c r="O2" s="19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15" ht="12.75">
      <c r="A3" s="22" t="s">
        <v>15</v>
      </c>
      <c r="B3" s="22"/>
      <c r="C3" s="22"/>
      <c r="D3" s="23"/>
      <c r="E3" s="24"/>
      <c r="F3" s="22" t="s">
        <v>15</v>
      </c>
      <c r="G3" s="22"/>
      <c r="H3" s="22"/>
      <c r="I3" s="23"/>
      <c r="J3" s="25"/>
      <c r="K3" s="22" t="s">
        <v>15</v>
      </c>
      <c r="L3" s="22"/>
      <c r="M3" s="22"/>
      <c r="N3" s="23"/>
      <c r="O3" s="25"/>
    </row>
    <row r="4" spans="1:15" ht="13.5">
      <c r="A4" s="26">
        <v>1</v>
      </c>
      <c r="B4" s="26"/>
      <c r="C4" s="27">
        <v>5</v>
      </c>
      <c r="D4" s="23">
        <f aca="true" t="shared" si="0" ref="D4:D29">C4</f>
        <v>5</v>
      </c>
      <c r="E4" s="24"/>
      <c r="F4" s="26">
        <v>1</v>
      </c>
      <c r="G4" s="26"/>
      <c r="H4" s="27">
        <v>6</v>
      </c>
      <c r="I4" s="23">
        <f aca="true" t="shared" si="1" ref="I4:I16">H4</f>
        <v>6</v>
      </c>
      <c r="J4" s="25"/>
      <c r="K4" s="26">
        <v>1</v>
      </c>
      <c r="L4" s="26"/>
      <c r="M4" s="27">
        <v>6.5</v>
      </c>
      <c r="N4" s="23">
        <f aca="true" t="shared" si="2" ref="N4:N16">M4</f>
        <v>6.5</v>
      </c>
      <c r="O4" s="25"/>
    </row>
    <row r="5" spans="1:15" ht="13.5">
      <c r="A5" s="26">
        <v>2</v>
      </c>
      <c r="B5" s="26"/>
      <c r="C5" s="27">
        <v>6</v>
      </c>
      <c r="D5" s="23">
        <f t="shared" si="0"/>
        <v>6</v>
      </c>
      <c r="E5" s="24"/>
      <c r="F5" s="26">
        <v>2</v>
      </c>
      <c r="G5" s="26"/>
      <c r="H5" s="27">
        <v>6</v>
      </c>
      <c r="I5" s="23">
        <f t="shared" si="1"/>
        <v>6</v>
      </c>
      <c r="J5" s="25"/>
      <c r="K5" s="26">
        <v>2</v>
      </c>
      <c r="L5" s="26"/>
      <c r="M5" s="27">
        <v>6</v>
      </c>
      <c r="N5" s="23">
        <f t="shared" si="2"/>
        <v>6</v>
      </c>
      <c r="O5" s="25"/>
    </row>
    <row r="6" spans="1:15" ht="13.5">
      <c r="A6" s="28">
        <v>3</v>
      </c>
      <c r="B6" s="28"/>
      <c r="C6" s="27">
        <v>6</v>
      </c>
      <c r="D6" s="29">
        <f t="shared" si="0"/>
        <v>6</v>
      </c>
      <c r="E6" s="24"/>
      <c r="F6" s="28">
        <v>3</v>
      </c>
      <c r="G6" s="28"/>
      <c r="H6" s="27">
        <v>6.5</v>
      </c>
      <c r="I6" s="29">
        <f t="shared" si="1"/>
        <v>6.5</v>
      </c>
      <c r="J6" s="25"/>
      <c r="K6" s="28">
        <v>3</v>
      </c>
      <c r="L6" s="28"/>
      <c r="M6" s="27">
        <v>6</v>
      </c>
      <c r="N6" s="29">
        <f t="shared" si="2"/>
        <v>6</v>
      </c>
      <c r="O6" s="25"/>
    </row>
    <row r="7" spans="1:15" s="17" customFormat="1" ht="13.5">
      <c r="A7" s="28">
        <v>4</v>
      </c>
      <c r="B7" s="28"/>
      <c r="C7" s="27">
        <v>6</v>
      </c>
      <c r="D7" s="29">
        <f t="shared" si="0"/>
        <v>6</v>
      </c>
      <c r="E7" s="24"/>
      <c r="F7" s="28">
        <v>4</v>
      </c>
      <c r="G7" s="28"/>
      <c r="H7" s="27">
        <v>6.5</v>
      </c>
      <c r="I7" s="29">
        <f t="shared" si="1"/>
        <v>6.5</v>
      </c>
      <c r="J7" s="25"/>
      <c r="K7" s="28">
        <v>4</v>
      </c>
      <c r="L7" s="28"/>
      <c r="M7" s="27">
        <v>6.5</v>
      </c>
      <c r="N7" s="29">
        <f t="shared" si="2"/>
        <v>6.5</v>
      </c>
      <c r="O7" s="25"/>
    </row>
    <row r="8" spans="1:15" s="17" customFormat="1" ht="13.5">
      <c r="A8" s="28">
        <v>5</v>
      </c>
      <c r="B8" s="28"/>
      <c r="C8" s="27">
        <v>6</v>
      </c>
      <c r="D8" s="29">
        <f t="shared" si="0"/>
        <v>6</v>
      </c>
      <c r="E8" s="24"/>
      <c r="F8" s="28">
        <v>5</v>
      </c>
      <c r="G8" s="28"/>
      <c r="H8" s="27">
        <v>6</v>
      </c>
      <c r="I8" s="29">
        <f t="shared" si="1"/>
        <v>6</v>
      </c>
      <c r="J8" s="25"/>
      <c r="K8" s="28">
        <v>5</v>
      </c>
      <c r="L8" s="28"/>
      <c r="M8" s="27">
        <v>6</v>
      </c>
      <c r="N8" s="29">
        <f t="shared" si="2"/>
        <v>6</v>
      </c>
      <c r="O8" s="25"/>
    </row>
    <row r="9" spans="1:15" ht="13.5">
      <c r="A9" s="26">
        <v>6</v>
      </c>
      <c r="B9" s="26"/>
      <c r="C9" s="27">
        <v>5.5</v>
      </c>
      <c r="D9" s="23">
        <f t="shared" si="0"/>
        <v>5.5</v>
      </c>
      <c r="E9" s="24"/>
      <c r="F9" s="26">
        <v>6</v>
      </c>
      <c r="G9" s="26"/>
      <c r="H9" s="27">
        <v>6</v>
      </c>
      <c r="I9" s="23">
        <f t="shared" si="1"/>
        <v>6</v>
      </c>
      <c r="J9" s="25"/>
      <c r="K9" s="26">
        <v>6</v>
      </c>
      <c r="L9" s="26"/>
      <c r="M9" s="27">
        <v>6</v>
      </c>
      <c r="N9" s="23">
        <f t="shared" si="2"/>
        <v>6</v>
      </c>
      <c r="O9" s="25"/>
    </row>
    <row r="10" spans="1:15" ht="13.5">
      <c r="A10" s="26">
        <v>7</v>
      </c>
      <c r="B10" s="26"/>
      <c r="C10" s="27">
        <v>5.5</v>
      </c>
      <c r="D10" s="23">
        <f t="shared" si="0"/>
        <v>5.5</v>
      </c>
      <c r="E10" s="24"/>
      <c r="F10" s="26">
        <v>7</v>
      </c>
      <c r="G10" s="26"/>
      <c r="H10" s="27">
        <v>6</v>
      </c>
      <c r="I10" s="23">
        <f t="shared" si="1"/>
        <v>6</v>
      </c>
      <c r="J10" s="25"/>
      <c r="K10" s="26">
        <v>7</v>
      </c>
      <c r="L10" s="26"/>
      <c r="M10" s="27">
        <v>5</v>
      </c>
      <c r="N10" s="23">
        <f t="shared" si="2"/>
        <v>5</v>
      </c>
      <c r="O10" s="25"/>
    </row>
    <row r="11" spans="1:15" s="17" customFormat="1" ht="13.5">
      <c r="A11" s="28">
        <v>8</v>
      </c>
      <c r="B11" s="30"/>
      <c r="C11" s="27">
        <v>6</v>
      </c>
      <c r="D11" s="29">
        <f t="shared" si="0"/>
        <v>6</v>
      </c>
      <c r="E11" s="24"/>
      <c r="F11" s="28">
        <v>8</v>
      </c>
      <c r="G11" s="30"/>
      <c r="H11" s="27">
        <v>7</v>
      </c>
      <c r="I11" s="29">
        <f t="shared" si="1"/>
        <v>7</v>
      </c>
      <c r="J11" s="25"/>
      <c r="K11" s="28">
        <v>8</v>
      </c>
      <c r="L11" s="30"/>
      <c r="M11" s="27">
        <v>6</v>
      </c>
      <c r="N11" s="29">
        <f t="shared" si="2"/>
        <v>6</v>
      </c>
      <c r="O11" s="25"/>
    </row>
    <row r="12" spans="1:15" s="17" customFormat="1" ht="12.75" customHeight="1">
      <c r="A12" s="28">
        <v>9</v>
      </c>
      <c r="B12" s="30"/>
      <c r="C12" s="27">
        <v>6</v>
      </c>
      <c r="D12" s="29">
        <f>C12</f>
        <v>6</v>
      </c>
      <c r="E12" s="24"/>
      <c r="F12" s="28">
        <v>9</v>
      </c>
      <c r="G12" s="30"/>
      <c r="H12" s="27">
        <v>6</v>
      </c>
      <c r="I12" s="29">
        <f t="shared" si="1"/>
        <v>6</v>
      </c>
      <c r="J12" s="25"/>
      <c r="K12" s="28">
        <v>9</v>
      </c>
      <c r="L12" s="30"/>
      <c r="M12" s="27">
        <v>6</v>
      </c>
      <c r="N12" s="29">
        <f t="shared" si="2"/>
        <v>6</v>
      </c>
      <c r="O12" s="25"/>
    </row>
    <row r="13" spans="1:15" s="17" customFormat="1" ht="13.5">
      <c r="A13" s="28">
        <v>10</v>
      </c>
      <c r="B13" s="28"/>
      <c r="C13" s="27">
        <v>6</v>
      </c>
      <c r="D13" s="29">
        <f t="shared" si="0"/>
        <v>6</v>
      </c>
      <c r="E13" s="24"/>
      <c r="F13" s="28">
        <v>10</v>
      </c>
      <c r="G13" s="28"/>
      <c r="H13" s="27">
        <v>6.5</v>
      </c>
      <c r="I13" s="29">
        <f t="shared" si="1"/>
        <v>6.5</v>
      </c>
      <c r="J13" s="25"/>
      <c r="K13" s="28">
        <v>10</v>
      </c>
      <c r="L13" s="28"/>
      <c r="M13" s="27">
        <v>6</v>
      </c>
      <c r="N13" s="29">
        <f t="shared" si="2"/>
        <v>6</v>
      </c>
      <c r="O13" s="25"/>
    </row>
    <row r="14" spans="1:15" ht="13.5">
      <c r="A14" s="33">
        <v>11</v>
      </c>
      <c r="B14" s="33"/>
      <c r="C14" s="27">
        <v>6</v>
      </c>
      <c r="D14" s="34">
        <f t="shared" si="0"/>
        <v>6</v>
      </c>
      <c r="E14" s="24"/>
      <c r="F14" s="33">
        <v>11</v>
      </c>
      <c r="G14" s="33"/>
      <c r="H14" s="27">
        <v>6</v>
      </c>
      <c r="I14" s="34">
        <f t="shared" si="1"/>
        <v>6</v>
      </c>
      <c r="J14" s="25"/>
      <c r="K14" s="33">
        <v>11</v>
      </c>
      <c r="L14" s="33"/>
      <c r="M14" s="27">
        <v>6.5</v>
      </c>
      <c r="N14" s="34">
        <f t="shared" si="2"/>
        <v>6.5</v>
      </c>
      <c r="O14" s="25"/>
    </row>
    <row r="15" spans="1:15" ht="13.5">
      <c r="A15" s="28">
        <v>12</v>
      </c>
      <c r="B15" s="28"/>
      <c r="C15" s="27">
        <v>6</v>
      </c>
      <c r="D15" s="29">
        <f t="shared" si="0"/>
        <v>6</v>
      </c>
      <c r="E15" s="24"/>
      <c r="F15" s="28">
        <v>12</v>
      </c>
      <c r="G15" s="28"/>
      <c r="H15" s="27">
        <v>6</v>
      </c>
      <c r="I15" s="29">
        <f t="shared" si="1"/>
        <v>6</v>
      </c>
      <c r="J15" s="25"/>
      <c r="K15" s="28">
        <v>12</v>
      </c>
      <c r="L15" s="28"/>
      <c r="M15" s="27">
        <v>6.5</v>
      </c>
      <c r="N15" s="29">
        <f t="shared" si="2"/>
        <v>6.5</v>
      </c>
      <c r="O15" s="25"/>
    </row>
    <row r="16" spans="1:15" s="17" customFormat="1" ht="13.5">
      <c r="A16" s="28">
        <v>13</v>
      </c>
      <c r="B16" s="28"/>
      <c r="C16" s="27">
        <v>5</v>
      </c>
      <c r="D16" s="29">
        <f t="shared" si="0"/>
        <v>5</v>
      </c>
      <c r="E16" s="24"/>
      <c r="F16" s="28">
        <v>13</v>
      </c>
      <c r="G16" s="28"/>
      <c r="H16" s="27">
        <v>5</v>
      </c>
      <c r="I16" s="29">
        <f t="shared" si="1"/>
        <v>5</v>
      </c>
      <c r="J16" s="25"/>
      <c r="K16" s="28">
        <v>13</v>
      </c>
      <c r="L16" s="28"/>
      <c r="M16" s="27">
        <v>5</v>
      </c>
      <c r="N16" s="29">
        <f t="shared" si="2"/>
        <v>5</v>
      </c>
      <c r="O16" s="25"/>
    </row>
    <row r="17" spans="1:15" s="17" customFormat="1" ht="13.5">
      <c r="A17" s="31">
        <v>14</v>
      </c>
      <c r="B17" s="31">
        <v>2</v>
      </c>
      <c r="C17" s="27">
        <v>4</v>
      </c>
      <c r="D17" s="32">
        <f>C17*B17</f>
        <v>8</v>
      </c>
      <c r="E17" s="24"/>
      <c r="F17" s="31">
        <v>14</v>
      </c>
      <c r="G17" s="31">
        <v>2</v>
      </c>
      <c r="H17" s="27">
        <v>3.5</v>
      </c>
      <c r="I17" s="32">
        <f>H17*G17</f>
        <v>7</v>
      </c>
      <c r="J17" s="25"/>
      <c r="K17" s="31">
        <v>14</v>
      </c>
      <c r="L17" s="31">
        <v>2</v>
      </c>
      <c r="M17" s="27">
        <v>5</v>
      </c>
      <c r="N17" s="32">
        <f>M17*L17</f>
        <v>10</v>
      </c>
      <c r="O17" s="25"/>
    </row>
    <row r="18" spans="1:15" ht="13.5">
      <c r="A18" s="31">
        <v>15</v>
      </c>
      <c r="B18" s="31">
        <v>2</v>
      </c>
      <c r="C18" s="27">
        <v>6</v>
      </c>
      <c r="D18" s="32">
        <f>C18*B18</f>
        <v>12</v>
      </c>
      <c r="E18" s="24"/>
      <c r="F18" s="31">
        <v>15</v>
      </c>
      <c r="G18" s="31">
        <v>2</v>
      </c>
      <c r="H18" s="27">
        <v>6</v>
      </c>
      <c r="I18" s="32">
        <f>H18*G18</f>
        <v>12</v>
      </c>
      <c r="J18" s="25"/>
      <c r="K18" s="31">
        <v>15</v>
      </c>
      <c r="L18" s="31">
        <v>2</v>
      </c>
      <c r="M18" s="27">
        <v>6</v>
      </c>
      <c r="N18" s="32">
        <f>M18*L18</f>
        <v>12</v>
      </c>
      <c r="O18" s="25"/>
    </row>
    <row r="19" spans="1:15" ht="13.5">
      <c r="A19" s="26">
        <v>16</v>
      </c>
      <c r="B19" s="26"/>
      <c r="C19" s="27">
        <v>6</v>
      </c>
      <c r="D19" s="23">
        <f t="shared" si="0"/>
        <v>6</v>
      </c>
      <c r="E19" s="24"/>
      <c r="F19" s="26">
        <v>16</v>
      </c>
      <c r="G19" s="26"/>
      <c r="H19" s="27">
        <v>6</v>
      </c>
      <c r="I19" s="23">
        <f aca="true" t="shared" si="3" ref="I19:I25">H19</f>
        <v>6</v>
      </c>
      <c r="J19" s="25"/>
      <c r="K19" s="26">
        <v>16</v>
      </c>
      <c r="L19" s="26"/>
      <c r="M19" s="27">
        <v>6</v>
      </c>
      <c r="N19" s="23">
        <f aca="true" t="shared" si="4" ref="N19:N25">M19</f>
        <v>6</v>
      </c>
      <c r="O19" s="25"/>
    </row>
    <row r="20" spans="1:15" ht="13.5">
      <c r="A20" s="26">
        <v>17</v>
      </c>
      <c r="B20" s="26"/>
      <c r="C20" s="27">
        <v>6</v>
      </c>
      <c r="D20" s="23">
        <f t="shared" si="0"/>
        <v>6</v>
      </c>
      <c r="E20" s="24"/>
      <c r="F20" s="26">
        <v>17</v>
      </c>
      <c r="G20" s="26"/>
      <c r="H20" s="27">
        <v>6</v>
      </c>
      <c r="I20" s="23">
        <f t="shared" si="3"/>
        <v>6</v>
      </c>
      <c r="J20" s="25"/>
      <c r="K20" s="26">
        <v>17</v>
      </c>
      <c r="L20" s="26"/>
      <c r="M20" s="27">
        <v>5.5</v>
      </c>
      <c r="N20" s="23">
        <f t="shared" si="4"/>
        <v>5.5</v>
      </c>
      <c r="O20" s="25"/>
    </row>
    <row r="21" spans="1:15" s="17" customFormat="1" ht="13.5">
      <c r="A21" s="28">
        <v>18</v>
      </c>
      <c r="B21" s="28"/>
      <c r="C21" s="27">
        <v>6</v>
      </c>
      <c r="D21" s="29">
        <f t="shared" si="0"/>
        <v>6</v>
      </c>
      <c r="E21" s="24"/>
      <c r="F21" s="28">
        <v>18</v>
      </c>
      <c r="G21" s="28"/>
      <c r="H21" s="27">
        <v>6</v>
      </c>
      <c r="I21" s="29">
        <f t="shared" si="3"/>
        <v>6</v>
      </c>
      <c r="J21" s="25"/>
      <c r="K21" s="28">
        <v>18</v>
      </c>
      <c r="L21" s="28"/>
      <c r="M21" s="27">
        <v>6</v>
      </c>
      <c r="N21" s="29">
        <f t="shared" si="4"/>
        <v>6</v>
      </c>
      <c r="O21" s="25"/>
    </row>
    <row r="22" spans="1:15" ht="13.5">
      <c r="A22" s="26">
        <v>19</v>
      </c>
      <c r="B22" s="26"/>
      <c r="C22" s="27">
        <v>6</v>
      </c>
      <c r="D22" s="23">
        <f t="shared" si="0"/>
        <v>6</v>
      </c>
      <c r="E22" s="24"/>
      <c r="F22" s="26">
        <v>19</v>
      </c>
      <c r="G22" s="26"/>
      <c r="H22" s="27">
        <v>6.5</v>
      </c>
      <c r="I22" s="23">
        <f t="shared" si="3"/>
        <v>6.5</v>
      </c>
      <c r="J22" s="25"/>
      <c r="K22" s="26">
        <v>19</v>
      </c>
      <c r="L22" s="26"/>
      <c r="M22" s="27">
        <v>6</v>
      </c>
      <c r="N22" s="23">
        <f t="shared" si="4"/>
        <v>6</v>
      </c>
      <c r="O22" s="25"/>
    </row>
    <row r="23" spans="1:15" ht="13.5">
      <c r="A23" s="26">
        <v>20</v>
      </c>
      <c r="B23" s="26"/>
      <c r="C23" s="27">
        <v>6</v>
      </c>
      <c r="D23" s="23">
        <f t="shared" si="0"/>
        <v>6</v>
      </c>
      <c r="E23" s="24"/>
      <c r="F23" s="26">
        <v>20</v>
      </c>
      <c r="G23" s="26"/>
      <c r="H23" s="27">
        <v>7</v>
      </c>
      <c r="I23" s="23">
        <f t="shared" si="3"/>
        <v>7</v>
      </c>
      <c r="J23" s="25"/>
      <c r="K23" s="26">
        <v>20</v>
      </c>
      <c r="L23" s="26"/>
      <c r="M23" s="27">
        <v>5.5</v>
      </c>
      <c r="N23" s="23">
        <f t="shared" si="4"/>
        <v>5.5</v>
      </c>
      <c r="O23" s="25"/>
    </row>
    <row r="24" spans="1:15" ht="13.5">
      <c r="A24" s="26">
        <v>21</v>
      </c>
      <c r="B24" s="26"/>
      <c r="C24" s="27">
        <v>6</v>
      </c>
      <c r="D24" s="23">
        <f t="shared" si="0"/>
        <v>6</v>
      </c>
      <c r="E24" s="24"/>
      <c r="F24" s="26">
        <v>21</v>
      </c>
      <c r="G24" s="26"/>
      <c r="H24" s="27">
        <v>6.5</v>
      </c>
      <c r="I24" s="23">
        <f t="shared" si="3"/>
        <v>6.5</v>
      </c>
      <c r="J24" s="25"/>
      <c r="K24" s="26">
        <v>21</v>
      </c>
      <c r="L24" s="26"/>
      <c r="M24" s="27">
        <v>6</v>
      </c>
      <c r="N24" s="23">
        <f t="shared" si="4"/>
        <v>6</v>
      </c>
      <c r="O24" s="25"/>
    </row>
    <row r="25" spans="1:15" ht="13.5">
      <c r="A25" s="28">
        <v>22</v>
      </c>
      <c r="B25" s="26"/>
      <c r="C25" s="27">
        <v>6</v>
      </c>
      <c r="D25" s="23">
        <f t="shared" si="0"/>
        <v>6</v>
      </c>
      <c r="E25" s="24"/>
      <c r="F25" s="28">
        <v>22</v>
      </c>
      <c r="G25" s="26"/>
      <c r="H25" s="27">
        <v>6.5</v>
      </c>
      <c r="I25" s="23">
        <f t="shared" si="3"/>
        <v>6.5</v>
      </c>
      <c r="J25" s="25"/>
      <c r="K25" s="28">
        <v>22</v>
      </c>
      <c r="L25" s="26"/>
      <c r="M25" s="27">
        <v>6</v>
      </c>
      <c r="N25" s="23">
        <f t="shared" si="4"/>
        <v>6</v>
      </c>
      <c r="O25" s="25"/>
    </row>
    <row r="26" spans="1:15" ht="13.5">
      <c r="A26" s="31">
        <v>23</v>
      </c>
      <c r="B26" s="31">
        <v>2</v>
      </c>
      <c r="C26" s="27">
        <v>6.5</v>
      </c>
      <c r="D26" s="32">
        <f>C26*B26</f>
        <v>13</v>
      </c>
      <c r="E26" s="24"/>
      <c r="F26" s="31">
        <v>23</v>
      </c>
      <c r="G26" s="31">
        <v>2</v>
      </c>
      <c r="H26" s="27">
        <v>6.5</v>
      </c>
      <c r="I26" s="32">
        <f>H26*G26</f>
        <v>13</v>
      </c>
      <c r="J26" s="25"/>
      <c r="K26" s="31">
        <v>23</v>
      </c>
      <c r="L26" s="31">
        <v>2</v>
      </c>
      <c r="M26" s="27">
        <v>6.5</v>
      </c>
      <c r="N26" s="32">
        <f>M26*L26</f>
        <v>13</v>
      </c>
      <c r="O26" s="25"/>
    </row>
    <row r="27" spans="1:15" ht="13.5">
      <c r="A27" s="26">
        <v>24</v>
      </c>
      <c r="B27" s="26"/>
      <c r="C27" s="27">
        <v>6</v>
      </c>
      <c r="D27" s="23">
        <f t="shared" si="0"/>
        <v>6</v>
      </c>
      <c r="E27" s="24"/>
      <c r="F27" s="26">
        <v>24</v>
      </c>
      <c r="G27" s="26"/>
      <c r="H27" s="27">
        <v>6</v>
      </c>
      <c r="I27" s="23">
        <f>H27</f>
        <v>6</v>
      </c>
      <c r="J27" s="25"/>
      <c r="K27" s="26">
        <v>24</v>
      </c>
      <c r="L27" s="26"/>
      <c r="M27" s="27">
        <v>6</v>
      </c>
      <c r="N27" s="23">
        <f>M27</f>
        <v>6</v>
      </c>
      <c r="O27" s="25"/>
    </row>
    <row r="28" spans="1:15" ht="13.5">
      <c r="A28" s="26">
        <v>25</v>
      </c>
      <c r="B28" s="26"/>
      <c r="C28" s="27">
        <v>6.5</v>
      </c>
      <c r="D28" s="23">
        <f t="shared" si="0"/>
        <v>6.5</v>
      </c>
      <c r="E28" s="24"/>
      <c r="F28" s="26">
        <v>25</v>
      </c>
      <c r="G28" s="26"/>
      <c r="H28" s="27">
        <v>6</v>
      </c>
      <c r="I28" s="23">
        <f>H28</f>
        <v>6</v>
      </c>
      <c r="J28" s="25"/>
      <c r="K28" s="26">
        <v>25</v>
      </c>
      <c r="L28" s="26"/>
      <c r="M28" s="27">
        <v>6</v>
      </c>
      <c r="N28" s="23">
        <f>M28</f>
        <v>6</v>
      </c>
      <c r="O28" s="25"/>
    </row>
    <row r="29" spans="1:15" ht="13.5">
      <c r="A29" s="26">
        <v>26</v>
      </c>
      <c r="B29" s="26"/>
      <c r="C29" s="27">
        <v>5.5</v>
      </c>
      <c r="D29" s="23">
        <f t="shared" si="0"/>
        <v>5.5</v>
      </c>
      <c r="E29" s="24"/>
      <c r="F29" s="26">
        <v>26</v>
      </c>
      <c r="G29" s="26"/>
      <c r="H29" s="27">
        <v>6</v>
      </c>
      <c r="I29" s="23">
        <f>H29</f>
        <v>6</v>
      </c>
      <c r="J29" s="25"/>
      <c r="K29" s="26">
        <v>26</v>
      </c>
      <c r="L29" s="26"/>
      <c r="M29" s="27">
        <v>6</v>
      </c>
      <c r="N29" s="23">
        <f>M29</f>
        <v>6</v>
      </c>
      <c r="O29" s="25"/>
    </row>
    <row r="30" spans="1:15" s="38" customFormat="1" ht="17.25" customHeight="1">
      <c r="A30" s="123"/>
      <c r="B30" s="123"/>
      <c r="C30" s="123"/>
      <c r="D30" s="35">
        <f>SUM(D4:D29)</f>
        <v>168</v>
      </c>
      <c r="E30" s="36"/>
      <c r="F30" s="123"/>
      <c r="G30" s="123"/>
      <c r="H30" s="123"/>
      <c r="I30" s="35">
        <f>SUM(I4:I29)</f>
        <v>174</v>
      </c>
      <c r="J30" s="37"/>
      <c r="K30" s="123"/>
      <c r="L30" s="123"/>
      <c r="M30" s="123"/>
      <c r="N30" s="35">
        <f>SUM(N4:N29)</f>
        <v>172</v>
      </c>
      <c r="O30" s="37"/>
    </row>
    <row r="31" spans="1:15" ht="15">
      <c r="A31" s="39">
        <v>1</v>
      </c>
      <c r="B31" s="39">
        <v>1</v>
      </c>
      <c r="C31" s="27">
        <v>6</v>
      </c>
      <c r="D31" s="23">
        <f>C31</f>
        <v>6</v>
      </c>
      <c r="E31" s="24"/>
      <c r="F31" s="39">
        <v>1</v>
      </c>
      <c r="G31" s="39">
        <v>1</v>
      </c>
      <c r="H31" s="27">
        <v>6</v>
      </c>
      <c r="I31" s="23">
        <f>H31</f>
        <v>6</v>
      </c>
      <c r="J31" s="25"/>
      <c r="K31" s="39">
        <v>1</v>
      </c>
      <c r="L31" s="39">
        <v>1</v>
      </c>
      <c r="M31" s="27">
        <v>6</v>
      </c>
      <c r="N31" s="23">
        <f>M31</f>
        <v>6</v>
      </c>
      <c r="O31" s="25"/>
    </row>
    <row r="32" spans="1:15" ht="15">
      <c r="A32" s="39">
        <v>2</v>
      </c>
      <c r="B32" s="39">
        <v>1</v>
      </c>
      <c r="C32" s="27">
        <v>6</v>
      </c>
      <c r="D32" s="23">
        <f>C32</f>
        <v>6</v>
      </c>
      <c r="E32" s="24"/>
      <c r="F32" s="39">
        <v>2</v>
      </c>
      <c r="G32" s="39">
        <v>1</v>
      </c>
      <c r="H32" s="27">
        <v>6</v>
      </c>
      <c r="I32" s="23">
        <f>H32</f>
        <v>6</v>
      </c>
      <c r="J32" s="25"/>
      <c r="K32" s="39">
        <v>2</v>
      </c>
      <c r="L32" s="39">
        <v>1</v>
      </c>
      <c r="M32" s="27">
        <v>6</v>
      </c>
      <c r="N32" s="23">
        <f>M32</f>
        <v>6</v>
      </c>
      <c r="O32" s="25"/>
    </row>
    <row r="33" spans="1:15" ht="15">
      <c r="A33" s="39">
        <v>3</v>
      </c>
      <c r="B33" s="39">
        <v>2</v>
      </c>
      <c r="C33" s="27">
        <v>6</v>
      </c>
      <c r="D33" s="23">
        <f>C33*2</f>
        <v>12</v>
      </c>
      <c r="E33" s="24"/>
      <c r="F33" s="39">
        <v>3</v>
      </c>
      <c r="G33" s="39">
        <v>2</v>
      </c>
      <c r="H33" s="27">
        <v>6</v>
      </c>
      <c r="I33" s="23">
        <f>H33*2</f>
        <v>12</v>
      </c>
      <c r="J33" s="25"/>
      <c r="K33" s="39">
        <v>3</v>
      </c>
      <c r="L33" s="39">
        <v>2</v>
      </c>
      <c r="M33" s="27">
        <v>6</v>
      </c>
      <c r="N33" s="23">
        <f>M33*2</f>
        <v>12</v>
      </c>
      <c r="O33" s="25"/>
    </row>
    <row r="34" spans="1:15" ht="15">
      <c r="A34" s="39">
        <v>4</v>
      </c>
      <c r="B34" s="39">
        <v>2</v>
      </c>
      <c r="C34" s="27">
        <v>6.5</v>
      </c>
      <c r="D34" s="23">
        <f>C34*2</f>
        <v>13</v>
      </c>
      <c r="E34" s="24"/>
      <c r="F34" s="39">
        <v>4</v>
      </c>
      <c r="G34" s="39">
        <v>2</v>
      </c>
      <c r="H34" s="27">
        <v>6</v>
      </c>
      <c r="I34" s="23">
        <f>H34*2</f>
        <v>12</v>
      </c>
      <c r="J34" s="25"/>
      <c r="K34" s="39">
        <v>4</v>
      </c>
      <c r="L34" s="39">
        <v>2</v>
      </c>
      <c r="M34" s="27">
        <v>6</v>
      </c>
      <c r="N34" s="23">
        <f>M34*2</f>
        <v>12</v>
      </c>
      <c r="O34" s="25"/>
    </row>
    <row r="35" spans="1:15" s="38" customFormat="1" ht="16.5" customHeight="1">
      <c r="A35" s="123"/>
      <c r="B35" s="123"/>
      <c r="C35" s="123"/>
      <c r="D35" s="35">
        <f>SUM(D31:D34)</f>
        <v>37</v>
      </c>
      <c r="E35" s="36"/>
      <c r="F35" s="124"/>
      <c r="G35" s="124"/>
      <c r="H35" s="124"/>
      <c r="I35" s="35">
        <f>SUM(I31:I34)</f>
        <v>36</v>
      </c>
      <c r="J35" s="37"/>
      <c r="K35" s="123"/>
      <c r="L35" s="123"/>
      <c r="M35" s="123"/>
      <c r="N35" s="35">
        <f>SUM(N31:N34)</f>
        <v>36</v>
      </c>
      <c r="O35" s="37"/>
    </row>
    <row r="36" spans="1:15" ht="19.5" customHeight="1">
      <c r="A36" s="125"/>
      <c r="B36" s="125"/>
      <c r="C36" s="40">
        <f>SUM(D30+D35)-$D38-$D39</f>
        <v>205</v>
      </c>
      <c r="D36" s="41">
        <f>C36*100/350</f>
        <v>58.57142857142857</v>
      </c>
      <c r="E36" s="42"/>
      <c r="F36" s="125"/>
      <c r="G36" s="125"/>
      <c r="H36" s="40">
        <f>SUM(I30+I35)-$D38-$D39</f>
        <v>210</v>
      </c>
      <c r="I36" s="41">
        <f>H36*100/350</f>
        <v>60</v>
      </c>
      <c r="J36" s="32"/>
      <c r="K36" s="43"/>
      <c r="L36" s="44"/>
      <c r="M36" s="40">
        <f>SUM(N30+N35)-$D38-$D39</f>
        <v>208</v>
      </c>
      <c r="N36" s="41">
        <f>M36*100/350</f>
        <v>59.42857142857143</v>
      </c>
      <c r="O36" s="32"/>
    </row>
    <row r="38" spans="1:13" ht="18.75">
      <c r="A38" s="45" t="s">
        <v>16</v>
      </c>
      <c r="D38" s="46"/>
      <c r="F38" s="45"/>
      <c r="K38" s="47" t="str">
        <f>рез!E19</f>
        <v>E:</v>
      </c>
      <c r="L38" s="8" t="str">
        <f>рез!F19</f>
        <v>Шкіптань Тетяна</v>
      </c>
      <c r="M38" s="8"/>
    </row>
    <row r="39" spans="1:13" ht="18.75">
      <c r="A39" s="45" t="s">
        <v>17</v>
      </c>
      <c r="D39" s="46"/>
      <c r="E39" s="48"/>
      <c r="F39" s="45"/>
      <c r="J39" s="49"/>
      <c r="K39" s="11" t="str">
        <f>рез!E20</f>
        <v>C:</v>
      </c>
      <c r="L39" s="8" t="str">
        <f>рез!F20</f>
        <v>Ковшова Ольга</v>
      </c>
      <c r="M39" s="8"/>
    </row>
    <row r="40" spans="1:15" ht="18.75">
      <c r="A40" s="126" t="s">
        <v>18</v>
      </c>
      <c r="B40" s="126"/>
      <c r="C40" s="126"/>
      <c r="D40" s="50">
        <f>C36+H36+M36</f>
        <v>623</v>
      </c>
      <c r="E40" s="51"/>
      <c r="F40" s="52"/>
      <c r="G40" s="52"/>
      <c r="H40" s="51"/>
      <c r="I40" s="53"/>
      <c r="J40" s="53"/>
      <c r="K40" s="11" t="str">
        <f>рез!E21</f>
        <v>M:</v>
      </c>
      <c r="L40" s="8" t="str">
        <f>рез!F21</f>
        <v>Козіна Ірина</v>
      </c>
      <c r="M40" s="8"/>
      <c r="N40" s="53"/>
      <c r="O40" s="52"/>
    </row>
    <row r="41" spans="1:15" ht="15.75">
      <c r="A41" s="126" t="s">
        <v>19</v>
      </c>
      <c r="B41" s="126"/>
      <c r="C41" s="126"/>
      <c r="D41" s="54">
        <f>(D36+I36+N36)/3</f>
        <v>59.333333333333336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ht="12.75">
      <c r="A42" s="55"/>
    </row>
    <row r="43" spans="1:15" ht="27" customHeight="1">
      <c r="A43" s="56" t="s">
        <v>20</v>
      </c>
      <c r="D43" s="127" t="str">
        <f>рез!F12</f>
        <v>Бурхан, 2004, мер., вор., УВП, Хітон-Блокада, 756875, Тетяна Ковшова</v>
      </c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</row>
    <row r="44" spans="1:14" ht="22.5" customHeight="1">
      <c r="A44" s="56" t="s">
        <v>21</v>
      </c>
      <c r="D44" s="127" t="str">
        <f>рез!C12</f>
        <v>Кампі Володимир</v>
      </c>
      <c r="E44" s="127"/>
      <c r="F44" s="127"/>
      <c r="G44" s="127"/>
      <c r="H44" s="127"/>
      <c r="I44" s="127"/>
      <c r="J44" s="127"/>
      <c r="K44" s="127"/>
      <c r="L44" s="127"/>
      <c r="M44" s="128">
        <f>рез!C4</f>
        <v>41811</v>
      </c>
      <c r="N44" s="128"/>
    </row>
    <row r="45" spans="1:15" ht="20.25" customHeight="1">
      <c r="A45" s="56" t="s">
        <v>7</v>
      </c>
      <c r="D45" s="127" t="str">
        <f>рез!G12</f>
        <v>КСК "Міраж", м. Київ</v>
      </c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</row>
    <row r="47" spans="1:15" ht="38.25" customHeight="1">
      <c r="A47" s="129" t="str">
        <f>рез!A1</f>
        <v>ВІДКРИТІ ВСЕУКРАЇНСЬКІ ЗМАГАННЯ З КІННОГО СПОРТУ (ВИЇЗДКА) ІІ етап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</row>
  </sheetData>
  <sheetProtection selectLockedCells="1" selectUnlockedCells="1"/>
  <mergeCells count="19">
    <mergeCell ref="A47:O47"/>
    <mergeCell ref="A35:C35"/>
    <mergeCell ref="F35:H35"/>
    <mergeCell ref="K35:M35"/>
    <mergeCell ref="A36:B36"/>
    <mergeCell ref="F36:G36"/>
    <mergeCell ref="A40:C40"/>
    <mergeCell ref="D43:O43"/>
    <mergeCell ref="D44:L44"/>
    <mergeCell ref="M44:N44"/>
    <mergeCell ref="D45:O45"/>
    <mergeCell ref="A41:C41"/>
    <mergeCell ref="A1:O1"/>
    <mergeCell ref="A2:D2"/>
    <mergeCell ref="F2:I2"/>
    <mergeCell ref="K2:N2"/>
    <mergeCell ref="A30:C30"/>
    <mergeCell ref="F30:H30"/>
    <mergeCell ref="K30:M30"/>
  </mergeCells>
  <printOptions/>
  <pageMargins left="0.7875" right="0.19652777777777777" top="0.2361111111111111" bottom="0.19652777777777777" header="0.5118055555555555" footer="0.511805555555555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</sheetPr>
  <dimension ref="A1:AK47"/>
  <sheetViews>
    <sheetView zoomScalePageLayoutView="0" workbookViewId="0" topLeftCell="A19">
      <selection activeCell="S32" sqref="S32"/>
    </sheetView>
  </sheetViews>
  <sheetFormatPr defaultColWidth="3.8515625" defaultRowHeight="12.75"/>
  <cols>
    <col min="1" max="1" width="3.8515625" style="16" customWidth="1"/>
    <col min="2" max="2" width="2.8515625" style="16" customWidth="1"/>
    <col min="3" max="4" width="10.28125" style="16" customWidth="1"/>
    <col min="5" max="5" width="2.00390625" style="17" customWidth="1"/>
    <col min="6" max="6" width="3.8515625" style="16" customWidth="1"/>
    <col min="7" max="7" width="2.8515625" style="16" customWidth="1"/>
    <col min="8" max="8" width="8.140625" style="16" customWidth="1"/>
    <col min="9" max="9" width="10.140625" style="16" customWidth="1"/>
    <col min="10" max="10" width="2.00390625" style="17" customWidth="1"/>
    <col min="11" max="11" width="3.8515625" style="16" customWidth="1"/>
    <col min="12" max="12" width="2.8515625" style="16" customWidth="1"/>
    <col min="13" max="13" width="8.8515625" style="16" customWidth="1"/>
    <col min="14" max="14" width="9.421875" style="16" customWidth="1"/>
    <col min="15" max="15" width="2.00390625" style="17" customWidth="1"/>
    <col min="16" max="16384" width="3.8515625" style="16" customWidth="1"/>
  </cols>
  <sheetData>
    <row r="1" spans="1:15" ht="26.25" customHeight="1">
      <c r="A1" s="121" t="str">
        <f>рез!A3</f>
        <v>Їзда UKR-L5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37" s="20" customFormat="1" ht="15.75" customHeight="1">
      <c r="A2" s="122" t="str">
        <f>рез!I7</f>
        <v>Е</v>
      </c>
      <c r="B2" s="122"/>
      <c r="C2" s="122"/>
      <c r="D2" s="122"/>
      <c r="E2" s="18"/>
      <c r="F2" s="122" t="str">
        <f>рез!K7</f>
        <v>С</v>
      </c>
      <c r="G2" s="122"/>
      <c r="H2" s="122"/>
      <c r="I2" s="122"/>
      <c r="J2" s="19"/>
      <c r="K2" s="122" t="str">
        <f>рез!M7</f>
        <v>М</v>
      </c>
      <c r="L2" s="122"/>
      <c r="M2" s="122"/>
      <c r="N2" s="122"/>
      <c r="O2" s="19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15" ht="12.75">
      <c r="A3" s="22" t="s">
        <v>15</v>
      </c>
      <c r="B3" s="22"/>
      <c r="C3" s="22"/>
      <c r="D3" s="23"/>
      <c r="E3" s="24"/>
      <c r="F3" s="22" t="s">
        <v>15</v>
      </c>
      <c r="G3" s="22"/>
      <c r="H3" s="22"/>
      <c r="I3" s="23"/>
      <c r="J3" s="25"/>
      <c r="K3" s="22" t="s">
        <v>15</v>
      </c>
      <c r="L3" s="22"/>
      <c r="M3" s="22"/>
      <c r="N3" s="23"/>
      <c r="O3" s="25"/>
    </row>
    <row r="4" spans="1:15" ht="13.5">
      <c r="A4" s="26">
        <v>1</v>
      </c>
      <c r="B4" s="26"/>
      <c r="C4" s="27">
        <v>6</v>
      </c>
      <c r="D4" s="23">
        <f aca="true" t="shared" si="0" ref="D4:D29">C4</f>
        <v>6</v>
      </c>
      <c r="E4" s="24"/>
      <c r="F4" s="26">
        <v>1</v>
      </c>
      <c r="G4" s="26"/>
      <c r="H4" s="27">
        <v>6.5</v>
      </c>
      <c r="I4" s="23">
        <f aca="true" t="shared" si="1" ref="I4:I16">H4</f>
        <v>6.5</v>
      </c>
      <c r="J4" s="25"/>
      <c r="K4" s="26">
        <v>1</v>
      </c>
      <c r="L4" s="26"/>
      <c r="M4" s="27">
        <v>6</v>
      </c>
      <c r="N4" s="23">
        <f aca="true" t="shared" si="2" ref="N4:N16">M4</f>
        <v>6</v>
      </c>
      <c r="O4" s="25"/>
    </row>
    <row r="5" spans="1:15" ht="13.5">
      <c r="A5" s="26">
        <v>2</v>
      </c>
      <c r="B5" s="26"/>
      <c r="C5" s="27">
        <v>6</v>
      </c>
      <c r="D5" s="23">
        <f t="shared" si="0"/>
        <v>6</v>
      </c>
      <c r="E5" s="24"/>
      <c r="F5" s="26">
        <v>2</v>
      </c>
      <c r="G5" s="26"/>
      <c r="H5" s="27">
        <v>6</v>
      </c>
      <c r="I5" s="23">
        <f t="shared" si="1"/>
        <v>6</v>
      </c>
      <c r="J5" s="25"/>
      <c r="K5" s="26">
        <v>2</v>
      </c>
      <c r="L5" s="26"/>
      <c r="M5" s="27">
        <v>6</v>
      </c>
      <c r="N5" s="23">
        <f t="shared" si="2"/>
        <v>6</v>
      </c>
      <c r="O5" s="25"/>
    </row>
    <row r="6" spans="1:15" ht="13.5">
      <c r="A6" s="28">
        <v>3</v>
      </c>
      <c r="B6" s="28"/>
      <c r="C6" s="27">
        <v>6</v>
      </c>
      <c r="D6" s="29">
        <f t="shared" si="0"/>
        <v>6</v>
      </c>
      <c r="E6" s="24"/>
      <c r="F6" s="28">
        <v>3</v>
      </c>
      <c r="G6" s="28"/>
      <c r="H6" s="27">
        <v>6</v>
      </c>
      <c r="I6" s="29">
        <f t="shared" si="1"/>
        <v>6</v>
      </c>
      <c r="J6" s="25"/>
      <c r="K6" s="28">
        <v>3</v>
      </c>
      <c r="L6" s="28"/>
      <c r="M6" s="27">
        <v>6</v>
      </c>
      <c r="N6" s="29">
        <f t="shared" si="2"/>
        <v>6</v>
      </c>
      <c r="O6" s="25"/>
    </row>
    <row r="7" spans="1:15" s="17" customFormat="1" ht="13.5">
      <c r="A7" s="28">
        <v>4</v>
      </c>
      <c r="B7" s="28"/>
      <c r="C7" s="27">
        <v>5.5</v>
      </c>
      <c r="D7" s="29">
        <f t="shared" si="0"/>
        <v>5.5</v>
      </c>
      <c r="E7" s="24"/>
      <c r="F7" s="28">
        <v>4</v>
      </c>
      <c r="G7" s="28"/>
      <c r="H7" s="27">
        <v>6.5</v>
      </c>
      <c r="I7" s="29">
        <f t="shared" si="1"/>
        <v>6.5</v>
      </c>
      <c r="J7" s="25"/>
      <c r="K7" s="28">
        <v>4</v>
      </c>
      <c r="L7" s="28"/>
      <c r="M7" s="27">
        <v>6.5</v>
      </c>
      <c r="N7" s="29">
        <f t="shared" si="2"/>
        <v>6.5</v>
      </c>
      <c r="O7" s="25"/>
    </row>
    <row r="8" spans="1:15" s="17" customFormat="1" ht="13.5">
      <c r="A8" s="28">
        <v>5</v>
      </c>
      <c r="B8" s="28"/>
      <c r="C8" s="27">
        <v>6</v>
      </c>
      <c r="D8" s="29">
        <f t="shared" si="0"/>
        <v>6</v>
      </c>
      <c r="E8" s="24"/>
      <c r="F8" s="28">
        <v>5</v>
      </c>
      <c r="G8" s="28"/>
      <c r="H8" s="27">
        <v>6</v>
      </c>
      <c r="I8" s="29">
        <f t="shared" si="1"/>
        <v>6</v>
      </c>
      <c r="J8" s="25"/>
      <c r="K8" s="28">
        <v>5</v>
      </c>
      <c r="L8" s="28"/>
      <c r="M8" s="27">
        <v>6</v>
      </c>
      <c r="N8" s="29">
        <f t="shared" si="2"/>
        <v>6</v>
      </c>
      <c r="O8" s="25"/>
    </row>
    <row r="9" spans="1:15" ht="13.5">
      <c r="A9" s="26">
        <v>6</v>
      </c>
      <c r="B9" s="26"/>
      <c r="C9" s="27">
        <v>5</v>
      </c>
      <c r="D9" s="23">
        <f t="shared" si="0"/>
        <v>5</v>
      </c>
      <c r="E9" s="24"/>
      <c r="F9" s="26">
        <v>6</v>
      </c>
      <c r="G9" s="26"/>
      <c r="H9" s="27">
        <v>3</v>
      </c>
      <c r="I9" s="23">
        <f t="shared" si="1"/>
        <v>3</v>
      </c>
      <c r="J9" s="25"/>
      <c r="K9" s="26">
        <v>6</v>
      </c>
      <c r="L9" s="26"/>
      <c r="M9" s="27">
        <v>3</v>
      </c>
      <c r="N9" s="23">
        <f t="shared" si="2"/>
        <v>3</v>
      </c>
      <c r="O9" s="25"/>
    </row>
    <row r="10" spans="1:15" ht="13.5">
      <c r="A10" s="26">
        <v>7</v>
      </c>
      <c r="B10" s="26"/>
      <c r="C10" s="27">
        <v>5</v>
      </c>
      <c r="D10" s="23">
        <f t="shared" si="0"/>
        <v>5</v>
      </c>
      <c r="E10" s="24"/>
      <c r="F10" s="26">
        <v>7</v>
      </c>
      <c r="G10" s="26"/>
      <c r="H10" s="27">
        <v>4</v>
      </c>
      <c r="I10" s="23">
        <f t="shared" si="1"/>
        <v>4</v>
      </c>
      <c r="J10" s="25"/>
      <c r="K10" s="26">
        <v>7</v>
      </c>
      <c r="L10" s="26"/>
      <c r="M10" s="27">
        <v>5</v>
      </c>
      <c r="N10" s="23">
        <f t="shared" si="2"/>
        <v>5</v>
      </c>
      <c r="O10" s="25"/>
    </row>
    <row r="11" spans="1:15" s="17" customFormat="1" ht="13.5">
      <c r="A11" s="28">
        <v>8</v>
      </c>
      <c r="B11" s="30"/>
      <c r="C11" s="27">
        <v>6.5</v>
      </c>
      <c r="D11" s="29">
        <f t="shared" si="0"/>
        <v>6.5</v>
      </c>
      <c r="E11" s="24"/>
      <c r="F11" s="28">
        <v>8</v>
      </c>
      <c r="G11" s="30"/>
      <c r="H11" s="27">
        <v>6.5</v>
      </c>
      <c r="I11" s="29">
        <f t="shared" si="1"/>
        <v>6.5</v>
      </c>
      <c r="J11" s="25"/>
      <c r="K11" s="28">
        <v>8</v>
      </c>
      <c r="L11" s="30"/>
      <c r="M11" s="27">
        <v>6</v>
      </c>
      <c r="N11" s="29">
        <f t="shared" si="2"/>
        <v>6</v>
      </c>
      <c r="O11" s="25"/>
    </row>
    <row r="12" spans="1:15" s="17" customFormat="1" ht="12.75" customHeight="1">
      <c r="A12" s="28">
        <v>9</v>
      </c>
      <c r="B12" s="30"/>
      <c r="C12" s="27">
        <v>5.5</v>
      </c>
      <c r="D12" s="29">
        <f>C12</f>
        <v>5.5</v>
      </c>
      <c r="E12" s="24"/>
      <c r="F12" s="28">
        <v>9</v>
      </c>
      <c r="G12" s="30"/>
      <c r="H12" s="27">
        <v>6</v>
      </c>
      <c r="I12" s="29">
        <f t="shared" si="1"/>
        <v>6</v>
      </c>
      <c r="J12" s="25"/>
      <c r="K12" s="28">
        <v>9</v>
      </c>
      <c r="L12" s="30"/>
      <c r="M12" s="27">
        <v>6</v>
      </c>
      <c r="N12" s="29">
        <f t="shared" si="2"/>
        <v>6</v>
      </c>
      <c r="O12" s="25"/>
    </row>
    <row r="13" spans="1:15" s="17" customFormat="1" ht="13.5">
      <c r="A13" s="28">
        <v>10</v>
      </c>
      <c r="B13" s="28"/>
      <c r="C13" s="27">
        <v>6.5</v>
      </c>
      <c r="D13" s="29">
        <f t="shared" si="0"/>
        <v>6.5</v>
      </c>
      <c r="E13" s="24"/>
      <c r="F13" s="28">
        <v>10</v>
      </c>
      <c r="G13" s="28"/>
      <c r="H13" s="27">
        <v>4</v>
      </c>
      <c r="I13" s="29">
        <f t="shared" si="1"/>
        <v>4</v>
      </c>
      <c r="J13" s="25"/>
      <c r="K13" s="28">
        <v>10</v>
      </c>
      <c r="L13" s="28"/>
      <c r="M13" s="27">
        <v>3</v>
      </c>
      <c r="N13" s="29">
        <f t="shared" si="2"/>
        <v>3</v>
      </c>
      <c r="O13" s="25"/>
    </row>
    <row r="14" spans="1:15" ht="13.5">
      <c r="A14" s="33">
        <v>11</v>
      </c>
      <c r="B14" s="33"/>
      <c r="C14" s="27">
        <v>6</v>
      </c>
      <c r="D14" s="34">
        <f t="shared" si="0"/>
        <v>6</v>
      </c>
      <c r="E14" s="24"/>
      <c r="F14" s="33">
        <v>11</v>
      </c>
      <c r="G14" s="33"/>
      <c r="H14" s="27">
        <v>6.5</v>
      </c>
      <c r="I14" s="34">
        <f t="shared" si="1"/>
        <v>6.5</v>
      </c>
      <c r="J14" s="25"/>
      <c r="K14" s="33">
        <v>11</v>
      </c>
      <c r="L14" s="33"/>
      <c r="M14" s="27">
        <v>6</v>
      </c>
      <c r="N14" s="34">
        <f t="shared" si="2"/>
        <v>6</v>
      </c>
      <c r="O14" s="25"/>
    </row>
    <row r="15" spans="1:15" ht="13.5">
      <c r="A15" s="28">
        <v>12</v>
      </c>
      <c r="B15" s="28"/>
      <c r="C15" s="27">
        <v>6</v>
      </c>
      <c r="D15" s="29">
        <f t="shared" si="0"/>
        <v>6</v>
      </c>
      <c r="E15" s="24"/>
      <c r="F15" s="28">
        <v>12</v>
      </c>
      <c r="G15" s="28"/>
      <c r="H15" s="27">
        <v>6.5</v>
      </c>
      <c r="I15" s="29">
        <f t="shared" si="1"/>
        <v>6.5</v>
      </c>
      <c r="J15" s="25"/>
      <c r="K15" s="28">
        <v>12</v>
      </c>
      <c r="L15" s="28"/>
      <c r="M15" s="27">
        <v>6.5</v>
      </c>
      <c r="N15" s="29">
        <f t="shared" si="2"/>
        <v>6.5</v>
      </c>
      <c r="O15" s="25"/>
    </row>
    <row r="16" spans="1:15" s="17" customFormat="1" ht="13.5">
      <c r="A16" s="28">
        <v>13</v>
      </c>
      <c r="B16" s="28"/>
      <c r="C16" s="27">
        <v>5.5</v>
      </c>
      <c r="D16" s="29">
        <f t="shared" si="0"/>
        <v>5.5</v>
      </c>
      <c r="E16" s="24"/>
      <c r="F16" s="28">
        <v>13</v>
      </c>
      <c r="G16" s="28"/>
      <c r="H16" s="27">
        <v>6.5</v>
      </c>
      <c r="I16" s="29">
        <f t="shared" si="1"/>
        <v>6.5</v>
      </c>
      <c r="J16" s="25"/>
      <c r="K16" s="28">
        <v>13</v>
      </c>
      <c r="L16" s="28"/>
      <c r="M16" s="27">
        <v>6.5</v>
      </c>
      <c r="N16" s="29">
        <f t="shared" si="2"/>
        <v>6.5</v>
      </c>
      <c r="O16" s="25"/>
    </row>
    <row r="17" spans="1:15" s="17" customFormat="1" ht="13.5">
      <c r="A17" s="31">
        <v>14</v>
      </c>
      <c r="B17" s="31">
        <v>2</v>
      </c>
      <c r="C17" s="27">
        <v>5</v>
      </c>
      <c r="D17" s="32">
        <f>C17*B17</f>
        <v>10</v>
      </c>
      <c r="E17" s="24"/>
      <c r="F17" s="31">
        <v>14</v>
      </c>
      <c r="G17" s="31">
        <v>2</v>
      </c>
      <c r="H17" s="27">
        <v>7</v>
      </c>
      <c r="I17" s="32">
        <f>H17*G17</f>
        <v>14</v>
      </c>
      <c r="J17" s="25"/>
      <c r="K17" s="31">
        <v>14</v>
      </c>
      <c r="L17" s="31">
        <v>2</v>
      </c>
      <c r="M17" s="27">
        <v>7</v>
      </c>
      <c r="N17" s="32">
        <f>M17*L17</f>
        <v>14</v>
      </c>
      <c r="O17" s="25"/>
    </row>
    <row r="18" spans="1:15" ht="13.5">
      <c r="A18" s="31">
        <v>15</v>
      </c>
      <c r="B18" s="31">
        <v>2</v>
      </c>
      <c r="C18" s="27">
        <v>6.5</v>
      </c>
      <c r="D18" s="32">
        <f>C18*B18</f>
        <v>13</v>
      </c>
      <c r="E18" s="24"/>
      <c r="F18" s="31">
        <v>15</v>
      </c>
      <c r="G18" s="31">
        <v>2</v>
      </c>
      <c r="H18" s="27">
        <v>6</v>
      </c>
      <c r="I18" s="32">
        <f>H18*G18</f>
        <v>12</v>
      </c>
      <c r="J18" s="25"/>
      <c r="K18" s="31">
        <v>15</v>
      </c>
      <c r="L18" s="31">
        <v>2</v>
      </c>
      <c r="M18" s="27">
        <v>6</v>
      </c>
      <c r="N18" s="32">
        <f>M18*L18</f>
        <v>12</v>
      </c>
      <c r="O18" s="25"/>
    </row>
    <row r="19" spans="1:15" ht="13.5">
      <c r="A19" s="26">
        <v>16</v>
      </c>
      <c r="B19" s="26"/>
      <c r="C19" s="27">
        <v>5.5</v>
      </c>
      <c r="D19" s="23">
        <f t="shared" si="0"/>
        <v>5.5</v>
      </c>
      <c r="E19" s="24"/>
      <c r="F19" s="26">
        <v>16</v>
      </c>
      <c r="G19" s="26"/>
      <c r="H19" s="27">
        <v>5.5</v>
      </c>
      <c r="I19" s="23">
        <f aca="true" t="shared" si="3" ref="I19:I25">H19</f>
        <v>5.5</v>
      </c>
      <c r="J19" s="25"/>
      <c r="K19" s="26">
        <v>16</v>
      </c>
      <c r="L19" s="26"/>
      <c r="M19" s="27">
        <v>5</v>
      </c>
      <c r="N19" s="23">
        <f aca="true" t="shared" si="4" ref="N19:N25">M19</f>
        <v>5</v>
      </c>
      <c r="O19" s="25"/>
    </row>
    <row r="20" spans="1:15" ht="13.5">
      <c r="A20" s="26">
        <v>17</v>
      </c>
      <c r="B20" s="26"/>
      <c r="C20" s="27">
        <v>5.5</v>
      </c>
      <c r="D20" s="23">
        <f t="shared" si="0"/>
        <v>5.5</v>
      </c>
      <c r="E20" s="24"/>
      <c r="F20" s="26">
        <v>17</v>
      </c>
      <c r="G20" s="26"/>
      <c r="H20" s="27">
        <v>5.5</v>
      </c>
      <c r="I20" s="23">
        <f t="shared" si="3"/>
        <v>5.5</v>
      </c>
      <c r="J20" s="25"/>
      <c r="K20" s="26">
        <v>17</v>
      </c>
      <c r="L20" s="26"/>
      <c r="M20" s="27">
        <v>5</v>
      </c>
      <c r="N20" s="23">
        <f t="shared" si="4"/>
        <v>5</v>
      </c>
      <c r="O20" s="25"/>
    </row>
    <row r="21" spans="1:15" s="17" customFormat="1" ht="13.5">
      <c r="A21" s="28">
        <v>18</v>
      </c>
      <c r="B21" s="28"/>
      <c r="C21" s="27">
        <v>6.5</v>
      </c>
      <c r="D21" s="29">
        <f t="shared" si="0"/>
        <v>6.5</v>
      </c>
      <c r="E21" s="24"/>
      <c r="F21" s="28">
        <v>18</v>
      </c>
      <c r="G21" s="28"/>
      <c r="H21" s="27">
        <v>6</v>
      </c>
      <c r="I21" s="29">
        <f t="shared" si="3"/>
        <v>6</v>
      </c>
      <c r="J21" s="25"/>
      <c r="K21" s="28">
        <v>18</v>
      </c>
      <c r="L21" s="28"/>
      <c r="M21" s="27">
        <v>6</v>
      </c>
      <c r="N21" s="29">
        <f t="shared" si="4"/>
        <v>6</v>
      </c>
      <c r="O21" s="25"/>
    </row>
    <row r="22" spans="1:15" ht="13.5">
      <c r="A22" s="26">
        <v>19</v>
      </c>
      <c r="B22" s="26"/>
      <c r="C22" s="27">
        <v>6.5</v>
      </c>
      <c r="D22" s="23">
        <f t="shared" si="0"/>
        <v>6.5</v>
      </c>
      <c r="E22" s="24"/>
      <c r="F22" s="26">
        <v>19</v>
      </c>
      <c r="G22" s="26"/>
      <c r="H22" s="27">
        <v>6.5</v>
      </c>
      <c r="I22" s="23">
        <f t="shared" si="3"/>
        <v>6.5</v>
      </c>
      <c r="J22" s="25"/>
      <c r="K22" s="26">
        <v>19</v>
      </c>
      <c r="L22" s="26"/>
      <c r="M22" s="27">
        <v>6</v>
      </c>
      <c r="N22" s="23">
        <f t="shared" si="4"/>
        <v>6</v>
      </c>
      <c r="O22" s="25"/>
    </row>
    <row r="23" spans="1:15" ht="13.5">
      <c r="A23" s="26">
        <v>20</v>
      </c>
      <c r="B23" s="26"/>
      <c r="C23" s="27">
        <v>6</v>
      </c>
      <c r="D23" s="23">
        <f t="shared" si="0"/>
        <v>6</v>
      </c>
      <c r="E23" s="24"/>
      <c r="F23" s="26">
        <v>20</v>
      </c>
      <c r="G23" s="26"/>
      <c r="H23" s="27">
        <v>6</v>
      </c>
      <c r="I23" s="23">
        <f t="shared" si="3"/>
        <v>6</v>
      </c>
      <c r="J23" s="25"/>
      <c r="K23" s="26">
        <v>20</v>
      </c>
      <c r="L23" s="26"/>
      <c r="M23" s="27">
        <v>5</v>
      </c>
      <c r="N23" s="23">
        <f t="shared" si="4"/>
        <v>5</v>
      </c>
      <c r="O23" s="25"/>
    </row>
    <row r="24" spans="1:15" ht="13.5">
      <c r="A24" s="26">
        <v>21</v>
      </c>
      <c r="B24" s="26"/>
      <c r="C24" s="27">
        <v>6</v>
      </c>
      <c r="D24" s="23">
        <f t="shared" si="0"/>
        <v>6</v>
      </c>
      <c r="E24" s="24"/>
      <c r="F24" s="26">
        <v>21</v>
      </c>
      <c r="G24" s="26"/>
      <c r="H24" s="27">
        <v>5</v>
      </c>
      <c r="I24" s="23">
        <f t="shared" si="3"/>
        <v>5</v>
      </c>
      <c r="J24" s="25"/>
      <c r="K24" s="26">
        <v>21</v>
      </c>
      <c r="L24" s="26"/>
      <c r="M24" s="27">
        <v>6</v>
      </c>
      <c r="N24" s="23">
        <f t="shared" si="4"/>
        <v>6</v>
      </c>
      <c r="O24" s="25"/>
    </row>
    <row r="25" spans="1:15" ht="13.5">
      <c r="A25" s="28">
        <v>22</v>
      </c>
      <c r="B25" s="26"/>
      <c r="C25" s="27">
        <v>5.5</v>
      </c>
      <c r="D25" s="23">
        <f t="shared" si="0"/>
        <v>5.5</v>
      </c>
      <c r="E25" s="24"/>
      <c r="F25" s="28">
        <v>22</v>
      </c>
      <c r="G25" s="26"/>
      <c r="H25" s="27">
        <v>6.5</v>
      </c>
      <c r="I25" s="23">
        <f t="shared" si="3"/>
        <v>6.5</v>
      </c>
      <c r="J25" s="25"/>
      <c r="K25" s="28">
        <v>22</v>
      </c>
      <c r="L25" s="26"/>
      <c r="M25" s="27">
        <v>6</v>
      </c>
      <c r="N25" s="23">
        <f t="shared" si="4"/>
        <v>6</v>
      </c>
      <c r="O25" s="25"/>
    </row>
    <row r="26" spans="1:15" ht="13.5">
      <c r="A26" s="31">
        <v>23</v>
      </c>
      <c r="B26" s="31">
        <v>2</v>
      </c>
      <c r="C26" s="27">
        <v>6</v>
      </c>
      <c r="D26" s="32">
        <f>C26*B26</f>
        <v>12</v>
      </c>
      <c r="E26" s="24"/>
      <c r="F26" s="31">
        <v>23</v>
      </c>
      <c r="G26" s="31">
        <v>2</v>
      </c>
      <c r="H26" s="27">
        <v>5.5</v>
      </c>
      <c r="I26" s="32">
        <f>H26*G26</f>
        <v>11</v>
      </c>
      <c r="J26" s="25"/>
      <c r="K26" s="31">
        <v>23</v>
      </c>
      <c r="L26" s="31">
        <v>2</v>
      </c>
      <c r="M26" s="27">
        <v>7</v>
      </c>
      <c r="N26" s="32">
        <f>M26*L26</f>
        <v>14</v>
      </c>
      <c r="O26" s="25"/>
    </row>
    <row r="27" spans="1:15" ht="13.5">
      <c r="A27" s="26">
        <v>24</v>
      </c>
      <c r="B27" s="26"/>
      <c r="C27" s="27">
        <v>6</v>
      </c>
      <c r="D27" s="23">
        <f t="shared" si="0"/>
        <v>6</v>
      </c>
      <c r="E27" s="24"/>
      <c r="F27" s="26">
        <v>24</v>
      </c>
      <c r="G27" s="26"/>
      <c r="H27" s="27">
        <v>6</v>
      </c>
      <c r="I27" s="23">
        <f>H27</f>
        <v>6</v>
      </c>
      <c r="J27" s="25"/>
      <c r="K27" s="26">
        <v>24</v>
      </c>
      <c r="L27" s="26"/>
      <c r="M27" s="27">
        <v>6</v>
      </c>
      <c r="N27" s="23">
        <f>M27</f>
        <v>6</v>
      </c>
      <c r="O27" s="25"/>
    </row>
    <row r="28" spans="1:15" ht="13.5">
      <c r="A28" s="26">
        <v>25</v>
      </c>
      <c r="B28" s="26"/>
      <c r="C28" s="27">
        <v>6</v>
      </c>
      <c r="D28" s="23">
        <f t="shared" si="0"/>
        <v>6</v>
      </c>
      <c r="E28" s="24"/>
      <c r="F28" s="26">
        <v>25</v>
      </c>
      <c r="G28" s="26"/>
      <c r="H28" s="27">
        <v>6</v>
      </c>
      <c r="I28" s="23">
        <f>H28</f>
        <v>6</v>
      </c>
      <c r="J28" s="25"/>
      <c r="K28" s="26">
        <v>25</v>
      </c>
      <c r="L28" s="26"/>
      <c r="M28" s="27">
        <v>6.5</v>
      </c>
      <c r="N28" s="23">
        <f>M28</f>
        <v>6.5</v>
      </c>
      <c r="O28" s="25"/>
    </row>
    <row r="29" spans="1:15" ht="13.5">
      <c r="A29" s="26">
        <v>26</v>
      </c>
      <c r="B29" s="26"/>
      <c r="C29" s="27">
        <v>5.5</v>
      </c>
      <c r="D29" s="23">
        <f t="shared" si="0"/>
        <v>5.5</v>
      </c>
      <c r="E29" s="24"/>
      <c r="F29" s="26">
        <v>26</v>
      </c>
      <c r="G29" s="26"/>
      <c r="H29" s="27">
        <v>6</v>
      </c>
      <c r="I29" s="23">
        <f>H29</f>
        <v>6</v>
      </c>
      <c r="J29" s="25"/>
      <c r="K29" s="26">
        <v>26</v>
      </c>
      <c r="L29" s="26"/>
      <c r="M29" s="27">
        <v>6</v>
      </c>
      <c r="N29" s="23">
        <f>M29</f>
        <v>6</v>
      </c>
      <c r="O29" s="25"/>
    </row>
    <row r="30" spans="1:15" s="38" customFormat="1" ht="17.25" customHeight="1">
      <c r="A30" s="123"/>
      <c r="B30" s="123"/>
      <c r="C30" s="123"/>
      <c r="D30" s="35">
        <f>SUM(D4:D29)</f>
        <v>169.5</v>
      </c>
      <c r="E30" s="36"/>
      <c r="F30" s="123"/>
      <c r="G30" s="123"/>
      <c r="H30" s="123"/>
      <c r="I30" s="35">
        <f>SUM(I4:I29)</f>
        <v>170</v>
      </c>
      <c r="J30" s="37"/>
      <c r="K30" s="123"/>
      <c r="L30" s="123"/>
      <c r="M30" s="123"/>
      <c r="N30" s="35">
        <f>SUM(N4:N29)</f>
        <v>170</v>
      </c>
      <c r="O30" s="37"/>
    </row>
    <row r="31" spans="1:15" ht="15">
      <c r="A31" s="39">
        <v>1</v>
      </c>
      <c r="B31" s="39">
        <v>1</v>
      </c>
      <c r="C31" s="27">
        <v>6.5</v>
      </c>
      <c r="D31" s="23">
        <f>C31</f>
        <v>6.5</v>
      </c>
      <c r="E31" s="24"/>
      <c r="F31" s="39">
        <v>1</v>
      </c>
      <c r="G31" s="39">
        <v>1</v>
      </c>
      <c r="H31" s="27">
        <v>6</v>
      </c>
      <c r="I31" s="23">
        <f>H31</f>
        <v>6</v>
      </c>
      <c r="J31" s="25"/>
      <c r="K31" s="39">
        <v>1</v>
      </c>
      <c r="L31" s="39">
        <v>1</v>
      </c>
      <c r="M31" s="27">
        <v>6</v>
      </c>
      <c r="N31" s="23">
        <f>M31</f>
        <v>6</v>
      </c>
      <c r="O31" s="25"/>
    </row>
    <row r="32" spans="1:15" ht="15">
      <c r="A32" s="39">
        <v>2</v>
      </c>
      <c r="B32" s="39">
        <v>1</v>
      </c>
      <c r="C32" s="27">
        <v>6</v>
      </c>
      <c r="D32" s="23">
        <f>C32</f>
        <v>6</v>
      </c>
      <c r="E32" s="24"/>
      <c r="F32" s="39">
        <v>2</v>
      </c>
      <c r="G32" s="39">
        <v>1</v>
      </c>
      <c r="H32" s="27">
        <v>6</v>
      </c>
      <c r="I32" s="23">
        <f>H32</f>
        <v>6</v>
      </c>
      <c r="J32" s="25"/>
      <c r="K32" s="39">
        <v>2</v>
      </c>
      <c r="L32" s="39">
        <v>1</v>
      </c>
      <c r="M32" s="27">
        <v>6</v>
      </c>
      <c r="N32" s="23">
        <f>M32</f>
        <v>6</v>
      </c>
      <c r="O32" s="25"/>
    </row>
    <row r="33" spans="1:15" ht="15">
      <c r="A33" s="39">
        <v>3</v>
      </c>
      <c r="B33" s="39">
        <v>2</v>
      </c>
      <c r="C33" s="27">
        <v>6</v>
      </c>
      <c r="D33" s="23">
        <f>C33*2</f>
        <v>12</v>
      </c>
      <c r="E33" s="24"/>
      <c r="F33" s="39">
        <v>3</v>
      </c>
      <c r="G33" s="39">
        <v>2</v>
      </c>
      <c r="H33" s="27">
        <v>6</v>
      </c>
      <c r="I33" s="23">
        <f>H33*2</f>
        <v>12</v>
      </c>
      <c r="J33" s="25"/>
      <c r="K33" s="39">
        <v>3</v>
      </c>
      <c r="L33" s="39">
        <v>2</v>
      </c>
      <c r="M33" s="27">
        <v>4</v>
      </c>
      <c r="N33" s="23">
        <f>M33*2</f>
        <v>8</v>
      </c>
      <c r="O33" s="25"/>
    </row>
    <row r="34" spans="1:15" ht="15">
      <c r="A34" s="39">
        <v>4</v>
      </c>
      <c r="B34" s="39">
        <v>2</v>
      </c>
      <c r="C34" s="27">
        <v>7</v>
      </c>
      <c r="D34" s="23">
        <f>C34*2</f>
        <v>14</v>
      </c>
      <c r="E34" s="24"/>
      <c r="F34" s="39">
        <v>4</v>
      </c>
      <c r="G34" s="39">
        <v>2</v>
      </c>
      <c r="H34" s="27">
        <v>6.5</v>
      </c>
      <c r="I34" s="23">
        <f>H34*2</f>
        <v>13</v>
      </c>
      <c r="J34" s="25"/>
      <c r="K34" s="39">
        <v>4</v>
      </c>
      <c r="L34" s="39">
        <v>2</v>
      </c>
      <c r="M34" s="27">
        <v>5</v>
      </c>
      <c r="N34" s="23">
        <f>M34*2</f>
        <v>10</v>
      </c>
      <c r="O34" s="25"/>
    </row>
    <row r="35" spans="1:15" s="38" customFormat="1" ht="16.5" customHeight="1">
      <c r="A35" s="123"/>
      <c r="B35" s="123"/>
      <c r="C35" s="123"/>
      <c r="D35" s="35">
        <f>SUM(D31:D34)</f>
        <v>38.5</v>
      </c>
      <c r="E35" s="36"/>
      <c r="F35" s="124"/>
      <c r="G35" s="124"/>
      <c r="H35" s="124"/>
      <c r="I35" s="35">
        <f>SUM(I31:I34)</f>
        <v>37</v>
      </c>
      <c r="J35" s="37"/>
      <c r="K35" s="123"/>
      <c r="L35" s="123"/>
      <c r="M35" s="123"/>
      <c r="N35" s="35">
        <f>SUM(N31:N34)</f>
        <v>30</v>
      </c>
      <c r="O35" s="37"/>
    </row>
    <row r="36" spans="1:15" ht="19.5" customHeight="1">
      <c r="A36" s="125"/>
      <c r="B36" s="125"/>
      <c r="C36" s="40">
        <f>SUM(D30+D35)-$D38-$D39</f>
        <v>208</v>
      </c>
      <c r="D36" s="41">
        <f>C36*100/350</f>
        <v>59.42857142857143</v>
      </c>
      <c r="E36" s="42"/>
      <c r="F36" s="125"/>
      <c r="G36" s="125"/>
      <c r="H36" s="40">
        <f>SUM(I30+I35)-$D38-$D39</f>
        <v>207</v>
      </c>
      <c r="I36" s="41">
        <f>H36*100/350</f>
        <v>59.142857142857146</v>
      </c>
      <c r="J36" s="32"/>
      <c r="K36" s="43"/>
      <c r="L36" s="44"/>
      <c r="M36" s="40">
        <f>SUM(N30+N35)-$D38-$D39</f>
        <v>200</v>
      </c>
      <c r="N36" s="41">
        <f>M36*100/350</f>
        <v>57.142857142857146</v>
      </c>
      <c r="O36" s="32"/>
    </row>
    <row r="38" spans="1:13" ht="18.75">
      <c r="A38" s="45" t="s">
        <v>16</v>
      </c>
      <c r="D38" s="46"/>
      <c r="F38" s="45"/>
      <c r="K38" s="47" t="str">
        <f>рез!E19</f>
        <v>E:</v>
      </c>
      <c r="L38" s="8" t="str">
        <f>рез!F19</f>
        <v>Шкіптань Тетяна</v>
      </c>
      <c r="M38" s="8"/>
    </row>
    <row r="39" spans="1:13" ht="18.75">
      <c r="A39" s="45" t="s">
        <v>17</v>
      </c>
      <c r="D39" s="46">
        <v>0</v>
      </c>
      <c r="E39" s="48"/>
      <c r="F39" s="45"/>
      <c r="J39" s="49"/>
      <c r="K39" s="11" t="str">
        <f>рез!E20</f>
        <v>C:</v>
      </c>
      <c r="L39" s="8" t="str">
        <f>рез!F20</f>
        <v>Ковшова Ольга</v>
      </c>
      <c r="M39" s="8"/>
    </row>
    <row r="40" spans="1:15" ht="18.75">
      <c r="A40" s="126" t="s">
        <v>18</v>
      </c>
      <c r="B40" s="126"/>
      <c r="C40" s="126"/>
      <c r="D40" s="50">
        <f>C36+H36+M36</f>
        <v>615</v>
      </c>
      <c r="E40" s="51"/>
      <c r="F40" s="52"/>
      <c r="G40" s="52"/>
      <c r="H40" s="51"/>
      <c r="I40" s="53"/>
      <c r="J40" s="53"/>
      <c r="K40" s="11" t="str">
        <f>рез!E21</f>
        <v>M:</v>
      </c>
      <c r="L40" s="8" t="str">
        <f>рез!F21</f>
        <v>Козіна Ірина</v>
      </c>
      <c r="M40" s="8"/>
      <c r="N40" s="53"/>
      <c r="O40" s="52"/>
    </row>
    <row r="41" spans="1:15" ht="15.75">
      <c r="A41" s="126" t="s">
        <v>19</v>
      </c>
      <c r="B41" s="126"/>
      <c r="C41" s="126"/>
      <c r="D41" s="54">
        <f>(D36+I36+N36)/3</f>
        <v>58.57142857142858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ht="12.75">
      <c r="A42" s="55"/>
    </row>
    <row r="43" spans="1:15" ht="27" customHeight="1">
      <c r="A43" s="56" t="s">
        <v>20</v>
      </c>
      <c r="D43" s="127" t="str">
        <f>рез!F13</f>
        <v>Префект, 2005, мер., руд., трак., Форт-Пех - Павла, 701797, Пеліховська О.</v>
      </c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</row>
    <row r="44" spans="1:14" ht="22.5" customHeight="1">
      <c r="A44" s="56" t="s">
        <v>21</v>
      </c>
      <c r="D44" s="127" t="str">
        <f>рез!C13</f>
        <v>Гудим Тетяна</v>
      </c>
      <c r="E44" s="127"/>
      <c r="F44" s="127"/>
      <c r="G44" s="127"/>
      <c r="H44" s="127"/>
      <c r="I44" s="127"/>
      <c r="J44" s="127"/>
      <c r="K44" s="127"/>
      <c r="L44" s="127"/>
      <c r="M44" s="128">
        <f>рез!C4</f>
        <v>41811</v>
      </c>
      <c r="N44" s="128"/>
    </row>
    <row r="45" spans="1:15" ht="20.25" customHeight="1">
      <c r="A45" s="56" t="s">
        <v>7</v>
      </c>
      <c r="D45" s="127" t="str">
        <f>рез!G13</f>
        <v>КСК "Фаворит", Київська обл.</v>
      </c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</row>
    <row r="47" spans="1:15" ht="38.25" customHeight="1">
      <c r="A47" s="129" t="str">
        <f>рез!A1</f>
        <v>ВІДКРИТІ ВСЕУКРАЇНСЬКІ ЗМАГАННЯ З КІННОГО СПОРТУ (ВИЇЗДКА) ІІ етап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</row>
  </sheetData>
  <sheetProtection selectLockedCells="1" selectUnlockedCells="1"/>
  <mergeCells count="19">
    <mergeCell ref="A47:O47"/>
    <mergeCell ref="A35:C35"/>
    <mergeCell ref="F35:H35"/>
    <mergeCell ref="K35:M35"/>
    <mergeCell ref="A36:B36"/>
    <mergeCell ref="F36:G36"/>
    <mergeCell ref="A40:C40"/>
    <mergeCell ref="D43:O43"/>
    <mergeCell ref="D44:L44"/>
    <mergeCell ref="M44:N44"/>
    <mergeCell ref="D45:O45"/>
    <mergeCell ref="A41:C41"/>
    <mergeCell ref="A1:O1"/>
    <mergeCell ref="A2:D2"/>
    <mergeCell ref="F2:I2"/>
    <mergeCell ref="K2:N2"/>
    <mergeCell ref="A30:C30"/>
    <mergeCell ref="F30:H30"/>
    <mergeCell ref="K30:M30"/>
  </mergeCells>
  <printOptions/>
  <pageMargins left="0.7875" right="0.19652777777777777" top="0.2361111111111111" bottom="0.19652777777777777" header="0.5118055555555555" footer="0.511805555555555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</sheetPr>
  <dimension ref="A1:AK47"/>
  <sheetViews>
    <sheetView zoomScalePageLayoutView="0" workbookViewId="0" topLeftCell="A23">
      <selection activeCell="S35" sqref="S35"/>
    </sheetView>
  </sheetViews>
  <sheetFormatPr defaultColWidth="3.8515625" defaultRowHeight="12.75"/>
  <cols>
    <col min="1" max="1" width="3.8515625" style="16" customWidth="1"/>
    <col min="2" max="2" width="2.8515625" style="16" customWidth="1"/>
    <col min="3" max="4" width="10.28125" style="16" customWidth="1"/>
    <col min="5" max="5" width="2.00390625" style="17" customWidth="1"/>
    <col min="6" max="6" width="3.8515625" style="16" customWidth="1"/>
    <col min="7" max="7" width="2.8515625" style="16" customWidth="1"/>
    <col min="8" max="8" width="8.140625" style="16" customWidth="1"/>
    <col min="9" max="9" width="10.140625" style="16" customWidth="1"/>
    <col min="10" max="10" width="2.00390625" style="17" customWidth="1"/>
    <col min="11" max="11" width="3.8515625" style="16" customWidth="1"/>
    <col min="12" max="12" width="2.8515625" style="16" customWidth="1"/>
    <col min="13" max="13" width="8.8515625" style="16" customWidth="1"/>
    <col min="14" max="14" width="9.421875" style="16" customWidth="1"/>
    <col min="15" max="15" width="2.00390625" style="17" customWidth="1"/>
    <col min="16" max="16384" width="3.8515625" style="16" customWidth="1"/>
  </cols>
  <sheetData>
    <row r="1" spans="1:15" ht="26.25" customHeight="1">
      <c r="A1" s="121" t="str">
        <f>рез!A3</f>
        <v>Їзда UKR-L5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37" s="20" customFormat="1" ht="15.75" customHeight="1">
      <c r="A2" s="122" t="str">
        <f>рез!I7</f>
        <v>Е</v>
      </c>
      <c r="B2" s="122"/>
      <c r="C2" s="122"/>
      <c r="D2" s="122"/>
      <c r="E2" s="18"/>
      <c r="F2" s="122" t="str">
        <f>рез!K7</f>
        <v>С</v>
      </c>
      <c r="G2" s="122"/>
      <c r="H2" s="122"/>
      <c r="I2" s="122"/>
      <c r="J2" s="19"/>
      <c r="K2" s="122" t="str">
        <f>рез!M7</f>
        <v>М</v>
      </c>
      <c r="L2" s="122"/>
      <c r="M2" s="122"/>
      <c r="N2" s="122"/>
      <c r="O2" s="19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15" ht="12.75">
      <c r="A3" s="22" t="s">
        <v>15</v>
      </c>
      <c r="B3" s="22"/>
      <c r="C3" s="22"/>
      <c r="D3" s="23"/>
      <c r="E3" s="24"/>
      <c r="F3" s="22" t="s">
        <v>15</v>
      </c>
      <c r="G3" s="22"/>
      <c r="H3" s="22"/>
      <c r="I3" s="23"/>
      <c r="J3" s="25"/>
      <c r="K3" s="22" t="s">
        <v>15</v>
      </c>
      <c r="L3" s="22"/>
      <c r="M3" s="22"/>
      <c r="N3" s="23"/>
      <c r="O3" s="25"/>
    </row>
    <row r="4" spans="1:15" ht="13.5">
      <c r="A4" s="26">
        <v>1</v>
      </c>
      <c r="B4" s="26"/>
      <c r="C4" s="27">
        <v>6</v>
      </c>
      <c r="D4" s="23">
        <f aca="true" t="shared" si="0" ref="D4:D29">C4</f>
        <v>6</v>
      </c>
      <c r="E4" s="24"/>
      <c r="F4" s="26">
        <v>1</v>
      </c>
      <c r="G4" s="26"/>
      <c r="H4" s="27">
        <v>7</v>
      </c>
      <c r="I4" s="23">
        <f aca="true" t="shared" si="1" ref="I4:I16">H4</f>
        <v>7</v>
      </c>
      <c r="J4" s="25"/>
      <c r="K4" s="26">
        <v>1</v>
      </c>
      <c r="L4" s="26"/>
      <c r="M4" s="27">
        <v>6.5</v>
      </c>
      <c r="N4" s="23">
        <f aca="true" t="shared" si="2" ref="N4:N16">M4</f>
        <v>6.5</v>
      </c>
      <c r="O4" s="25"/>
    </row>
    <row r="5" spans="1:15" ht="13.5">
      <c r="A5" s="26">
        <v>2</v>
      </c>
      <c r="B5" s="26"/>
      <c r="C5" s="27">
        <v>6</v>
      </c>
      <c r="D5" s="23">
        <f t="shared" si="0"/>
        <v>6</v>
      </c>
      <c r="E5" s="24"/>
      <c r="F5" s="26">
        <v>2</v>
      </c>
      <c r="G5" s="26"/>
      <c r="H5" s="27">
        <v>6</v>
      </c>
      <c r="I5" s="23">
        <f t="shared" si="1"/>
        <v>6</v>
      </c>
      <c r="J5" s="25"/>
      <c r="K5" s="26">
        <v>2</v>
      </c>
      <c r="L5" s="26"/>
      <c r="M5" s="27">
        <v>6</v>
      </c>
      <c r="N5" s="23">
        <f t="shared" si="2"/>
        <v>6</v>
      </c>
      <c r="O5" s="25"/>
    </row>
    <row r="6" spans="1:15" ht="13.5">
      <c r="A6" s="28">
        <v>3</v>
      </c>
      <c r="B6" s="28"/>
      <c r="C6" s="27">
        <v>6</v>
      </c>
      <c r="D6" s="29">
        <f t="shared" si="0"/>
        <v>6</v>
      </c>
      <c r="E6" s="24"/>
      <c r="F6" s="28">
        <v>3</v>
      </c>
      <c r="G6" s="28"/>
      <c r="H6" s="27">
        <v>6</v>
      </c>
      <c r="I6" s="29">
        <f t="shared" si="1"/>
        <v>6</v>
      </c>
      <c r="J6" s="25"/>
      <c r="K6" s="28">
        <v>3</v>
      </c>
      <c r="L6" s="28"/>
      <c r="M6" s="27">
        <v>6</v>
      </c>
      <c r="N6" s="29">
        <f t="shared" si="2"/>
        <v>6</v>
      </c>
      <c r="O6" s="25"/>
    </row>
    <row r="7" spans="1:15" s="17" customFormat="1" ht="13.5">
      <c r="A7" s="28">
        <v>4</v>
      </c>
      <c r="B7" s="28"/>
      <c r="C7" s="27">
        <v>6</v>
      </c>
      <c r="D7" s="29">
        <f t="shared" si="0"/>
        <v>6</v>
      </c>
      <c r="E7" s="24"/>
      <c r="F7" s="28">
        <v>4</v>
      </c>
      <c r="G7" s="28"/>
      <c r="H7" s="27">
        <v>6</v>
      </c>
      <c r="I7" s="29">
        <f t="shared" si="1"/>
        <v>6</v>
      </c>
      <c r="J7" s="25"/>
      <c r="K7" s="28">
        <v>4</v>
      </c>
      <c r="L7" s="28"/>
      <c r="M7" s="27">
        <v>6.5</v>
      </c>
      <c r="N7" s="29">
        <f t="shared" si="2"/>
        <v>6.5</v>
      </c>
      <c r="O7" s="25"/>
    </row>
    <row r="8" spans="1:15" s="17" customFormat="1" ht="13.5">
      <c r="A8" s="28">
        <v>5</v>
      </c>
      <c r="B8" s="28"/>
      <c r="C8" s="27">
        <v>6</v>
      </c>
      <c r="D8" s="29">
        <f t="shared" si="0"/>
        <v>6</v>
      </c>
      <c r="E8" s="24"/>
      <c r="F8" s="28">
        <v>5</v>
      </c>
      <c r="G8" s="28"/>
      <c r="H8" s="27">
        <v>6</v>
      </c>
      <c r="I8" s="29">
        <f t="shared" si="1"/>
        <v>6</v>
      </c>
      <c r="J8" s="25"/>
      <c r="K8" s="28">
        <v>5</v>
      </c>
      <c r="L8" s="28"/>
      <c r="M8" s="27">
        <v>6</v>
      </c>
      <c r="N8" s="29">
        <f t="shared" si="2"/>
        <v>6</v>
      </c>
      <c r="O8" s="25"/>
    </row>
    <row r="9" spans="1:15" ht="13.5">
      <c r="A9" s="26">
        <v>6</v>
      </c>
      <c r="B9" s="26"/>
      <c r="C9" s="27">
        <v>6</v>
      </c>
      <c r="D9" s="23">
        <f t="shared" si="0"/>
        <v>6</v>
      </c>
      <c r="E9" s="24"/>
      <c r="F9" s="26">
        <v>6</v>
      </c>
      <c r="G9" s="26"/>
      <c r="H9" s="27">
        <v>6.5</v>
      </c>
      <c r="I9" s="23">
        <f t="shared" si="1"/>
        <v>6.5</v>
      </c>
      <c r="J9" s="25"/>
      <c r="K9" s="26">
        <v>6</v>
      </c>
      <c r="L9" s="26"/>
      <c r="M9" s="27">
        <v>6</v>
      </c>
      <c r="N9" s="23">
        <f t="shared" si="2"/>
        <v>6</v>
      </c>
      <c r="O9" s="25"/>
    </row>
    <row r="10" spans="1:15" ht="13.5">
      <c r="A10" s="26">
        <v>7</v>
      </c>
      <c r="B10" s="26"/>
      <c r="C10" s="27">
        <v>6</v>
      </c>
      <c r="D10" s="23">
        <f t="shared" si="0"/>
        <v>6</v>
      </c>
      <c r="E10" s="24"/>
      <c r="F10" s="26">
        <v>7</v>
      </c>
      <c r="G10" s="26"/>
      <c r="H10" s="27">
        <v>6</v>
      </c>
      <c r="I10" s="23">
        <f t="shared" si="1"/>
        <v>6</v>
      </c>
      <c r="J10" s="25"/>
      <c r="K10" s="26">
        <v>7</v>
      </c>
      <c r="L10" s="26"/>
      <c r="M10" s="27">
        <v>6</v>
      </c>
      <c r="N10" s="23">
        <f t="shared" si="2"/>
        <v>6</v>
      </c>
      <c r="O10" s="25"/>
    </row>
    <row r="11" spans="1:15" s="17" customFormat="1" ht="13.5">
      <c r="A11" s="28">
        <v>8</v>
      </c>
      <c r="B11" s="30"/>
      <c r="C11" s="27">
        <v>6</v>
      </c>
      <c r="D11" s="29">
        <f t="shared" si="0"/>
        <v>6</v>
      </c>
      <c r="E11" s="24"/>
      <c r="F11" s="28">
        <v>8</v>
      </c>
      <c r="G11" s="30"/>
      <c r="H11" s="27">
        <v>6.5</v>
      </c>
      <c r="I11" s="29">
        <f t="shared" si="1"/>
        <v>6.5</v>
      </c>
      <c r="J11" s="25"/>
      <c r="K11" s="28">
        <v>8</v>
      </c>
      <c r="L11" s="30"/>
      <c r="M11" s="27">
        <v>6</v>
      </c>
      <c r="N11" s="29">
        <f t="shared" si="2"/>
        <v>6</v>
      </c>
      <c r="O11" s="25"/>
    </row>
    <row r="12" spans="1:15" s="17" customFormat="1" ht="12.75" customHeight="1">
      <c r="A12" s="28">
        <v>9</v>
      </c>
      <c r="B12" s="30"/>
      <c r="C12" s="27">
        <v>6</v>
      </c>
      <c r="D12" s="29">
        <f>C12</f>
        <v>6</v>
      </c>
      <c r="E12" s="24"/>
      <c r="F12" s="28">
        <v>9</v>
      </c>
      <c r="G12" s="30"/>
      <c r="H12" s="27">
        <v>6</v>
      </c>
      <c r="I12" s="29">
        <f t="shared" si="1"/>
        <v>6</v>
      </c>
      <c r="J12" s="25"/>
      <c r="K12" s="28">
        <v>9</v>
      </c>
      <c r="L12" s="30"/>
      <c r="M12" s="27">
        <v>6</v>
      </c>
      <c r="N12" s="29">
        <f t="shared" si="2"/>
        <v>6</v>
      </c>
      <c r="O12" s="25"/>
    </row>
    <row r="13" spans="1:15" s="17" customFormat="1" ht="13.5">
      <c r="A13" s="28">
        <v>10</v>
      </c>
      <c r="B13" s="28"/>
      <c r="C13" s="27">
        <v>6</v>
      </c>
      <c r="D13" s="29">
        <f t="shared" si="0"/>
        <v>6</v>
      </c>
      <c r="E13" s="24"/>
      <c r="F13" s="28">
        <v>10</v>
      </c>
      <c r="G13" s="28"/>
      <c r="H13" s="27">
        <v>6</v>
      </c>
      <c r="I13" s="29">
        <f t="shared" si="1"/>
        <v>6</v>
      </c>
      <c r="J13" s="25"/>
      <c r="K13" s="28">
        <v>10</v>
      </c>
      <c r="L13" s="28"/>
      <c r="M13" s="27">
        <v>6</v>
      </c>
      <c r="N13" s="29">
        <f t="shared" si="2"/>
        <v>6</v>
      </c>
      <c r="O13" s="25"/>
    </row>
    <row r="14" spans="1:15" ht="13.5">
      <c r="A14" s="33">
        <v>11</v>
      </c>
      <c r="B14" s="33"/>
      <c r="C14" s="27">
        <v>5.5</v>
      </c>
      <c r="D14" s="34">
        <f t="shared" si="0"/>
        <v>5.5</v>
      </c>
      <c r="E14" s="24"/>
      <c r="F14" s="33">
        <v>11</v>
      </c>
      <c r="G14" s="33"/>
      <c r="H14" s="27">
        <v>6</v>
      </c>
      <c r="I14" s="34">
        <f t="shared" si="1"/>
        <v>6</v>
      </c>
      <c r="J14" s="25"/>
      <c r="K14" s="33">
        <v>11</v>
      </c>
      <c r="L14" s="33"/>
      <c r="M14" s="27">
        <v>6</v>
      </c>
      <c r="N14" s="34">
        <f t="shared" si="2"/>
        <v>6</v>
      </c>
      <c r="O14" s="25"/>
    </row>
    <row r="15" spans="1:15" ht="13.5">
      <c r="A15" s="28">
        <v>12</v>
      </c>
      <c r="B15" s="28"/>
      <c r="C15" s="27">
        <v>5.5</v>
      </c>
      <c r="D15" s="29">
        <f t="shared" si="0"/>
        <v>5.5</v>
      </c>
      <c r="E15" s="24"/>
      <c r="F15" s="28">
        <v>12</v>
      </c>
      <c r="G15" s="28"/>
      <c r="H15" s="27">
        <v>5.5</v>
      </c>
      <c r="I15" s="29">
        <f t="shared" si="1"/>
        <v>5.5</v>
      </c>
      <c r="J15" s="25"/>
      <c r="K15" s="28">
        <v>12</v>
      </c>
      <c r="L15" s="28"/>
      <c r="M15" s="27">
        <v>6</v>
      </c>
      <c r="N15" s="29">
        <f t="shared" si="2"/>
        <v>6</v>
      </c>
      <c r="O15" s="25"/>
    </row>
    <row r="16" spans="1:15" s="17" customFormat="1" ht="13.5">
      <c r="A16" s="28">
        <v>13</v>
      </c>
      <c r="B16" s="28"/>
      <c r="C16" s="27">
        <v>5.5</v>
      </c>
      <c r="D16" s="29">
        <f t="shared" si="0"/>
        <v>5.5</v>
      </c>
      <c r="E16" s="24"/>
      <c r="F16" s="28">
        <v>13</v>
      </c>
      <c r="G16" s="28"/>
      <c r="H16" s="27">
        <v>5.5</v>
      </c>
      <c r="I16" s="29">
        <f t="shared" si="1"/>
        <v>5.5</v>
      </c>
      <c r="J16" s="25"/>
      <c r="K16" s="28">
        <v>13</v>
      </c>
      <c r="L16" s="28"/>
      <c r="M16" s="27">
        <v>6</v>
      </c>
      <c r="N16" s="29">
        <f t="shared" si="2"/>
        <v>6</v>
      </c>
      <c r="O16" s="25"/>
    </row>
    <row r="17" spans="1:15" s="17" customFormat="1" ht="13.5">
      <c r="A17" s="31">
        <v>14</v>
      </c>
      <c r="B17" s="31">
        <v>2</v>
      </c>
      <c r="C17" s="27">
        <v>5.5</v>
      </c>
      <c r="D17" s="32">
        <f>C17*B17</f>
        <v>11</v>
      </c>
      <c r="E17" s="24"/>
      <c r="F17" s="31">
        <v>14</v>
      </c>
      <c r="G17" s="31">
        <v>2</v>
      </c>
      <c r="H17" s="27">
        <v>5.5</v>
      </c>
      <c r="I17" s="32">
        <f>H17*G17</f>
        <v>11</v>
      </c>
      <c r="J17" s="25"/>
      <c r="K17" s="31">
        <v>14</v>
      </c>
      <c r="L17" s="31">
        <v>2</v>
      </c>
      <c r="M17" s="27">
        <v>5</v>
      </c>
      <c r="N17" s="32">
        <f>M17*L17</f>
        <v>10</v>
      </c>
      <c r="O17" s="25"/>
    </row>
    <row r="18" spans="1:15" ht="13.5">
      <c r="A18" s="31">
        <v>15</v>
      </c>
      <c r="B18" s="31">
        <v>2</v>
      </c>
      <c r="C18" s="27">
        <v>5.5</v>
      </c>
      <c r="D18" s="32">
        <f>C18*B18</f>
        <v>11</v>
      </c>
      <c r="E18" s="24"/>
      <c r="F18" s="31">
        <v>15</v>
      </c>
      <c r="G18" s="31">
        <v>2</v>
      </c>
      <c r="H18" s="27">
        <v>6.5</v>
      </c>
      <c r="I18" s="32">
        <f>H18*G18</f>
        <v>13</v>
      </c>
      <c r="J18" s="25"/>
      <c r="K18" s="31">
        <v>15</v>
      </c>
      <c r="L18" s="31">
        <v>2</v>
      </c>
      <c r="M18" s="27">
        <v>6.5</v>
      </c>
      <c r="N18" s="32">
        <f>M18*L18</f>
        <v>13</v>
      </c>
      <c r="O18" s="25"/>
    </row>
    <row r="19" spans="1:15" ht="13.5">
      <c r="A19" s="26">
        <v>16</v>
      </c>
      <c r="B19" s="26"/>
      <c r="C19" s="27">
        <v>6</v>
      </c>
      <c r="D19" s="23">
        <f t="shared" si="0"/>
        <v>6</v>
      </c>
      <c r="E19" s="24"/>
      <c r="F19" s="26">
        <v>16</v>
      </c>
      <c r="G19" s="26"/>
      <c r="H19" s="27">
        <v>6.5</v>
      </c>
      <c r="I19" s="23">
        <f aca="true" t="shared" si="3" ref="I19:I25">H19</f>
        <v>6.5</v>
      </c>
      <c r="J19" s="25"/>
      <c r="K19" s="26">
        <v>16</v>
      </c>
      <c r="L19" s="26"/>
      <c r="M19" s="27">
        <v>6</v>
      </c>
      <c r="N19" s="23">
        <f aca="true" t="shared" si="4" ref="N19:N25">M19</f>
        <v>6</v>
      </c>
      <c r="O19" s="25"/>
    </row>
    <row r="20" spans="1:15" ht="13.5">
      <c r="A20" s="26">
        <v>17</v>
      </c>
      <c r="B20" s="26"/>
      <c r="C20" s="27">
        <v>5.5</v>
      </c>
      <c r="D20" s="23">
        <f t="shared" si="0"/>
        <v>5.5</v>
      </c>
      <c r="E20" s="24"/>
      <c r="F20" s="26">
        <v>17</v>
      </c>
      <c r="G20" s="26"/>
      <c r="H20" s="27">
        <v>6</v>
      </c>
      <c r="I20" s="23">
        <f t="shared" si="3"/>
        <v>6</v>
      </c>
      <c r="J20" s="25"/>
      <c r="K20" s="26">
        <v>17</v>
      </c>
      <c r="L20" s="26"/>
      <c r="M20" s="27">
        <v>6</v>
      </c>
      <c r="N20" s="23">
        <f t="shared" si="4"/>
        <v>6</v>
      </c>
      <c r="O20" s="25"/>
    </row>
    <row r="21" spans="1:15" s="17" customFormat="1" ht="13.5">
      <c r="A21" s="28">
        <v>18</v>
      </c>
      <c r="B21" s="28"/>
      <c r="C21" s="27">
        <v>6</v>
      </c>
      <c r="D21" s="29">
        <f t="shared" si="0"/>
        <v>6</v>
      </c>
      <c r="E21" s="24"/>
      <c r="F21" s="28">
        <v>18</v>
      </c>
      <c r="G21" s="28"/>
      <c r="H21" s="27">
        <v>5.5</v>
      </c>
      <c r="I21" s="29">
        <f t="shared" si="3"/>
        <v>5.5</v>
      </c>
      <c r="J21" s="25"/>
      <c r="K21" s="28">
        <v>18</v>
      </c>
      <c r="L21" s="28"/>
      <c r="M21" s="27">
        <v>6</v>
      </c>
      <c r="N21" s="29">
        <f t="shared" si="4"/>
        <v>6</v>
      </c>
      <c r="O21" s="25"/>
    </row>
    <row r="22" spans="1:15" ht="13.5">
      <c r="A22" s="26">
        <v>19</v>
      </c>
      <c r="B22" s="26"/>
      <c r="C22" s="27">
        <v>5.5</v>
      </c>
      <c r="D22" s="23">
        <f t="shared" si="0"/>
        <v>5.5</v>
      </c>
      <c r="E22" s="24"/>
      <c r="F22" s="26">
        <v>19</v>
      </c>
      <c r="G22" s="26"/>
      <c r="H22" s="27">
        <v>6.5</v>
      </c>
      <c r="I22" s="23">
        <f t="shared" si="3"/>
        <v>6.5</v>
      </c>
      <c r="J22" s="25"/>
      <c r="K22" s="26">
        <v>19</v>
      </c>
      <c r="L22" s="26"/>
      <c r="M22" s="27">
        <v>6</v>
      </c>
      <c r="N22" s="23">
        <f t="shared" si="4"/>
        <v>6</v>
      </c>
      <c r="O22" s="25"/>
    </row>
    <row r="23" spans="1:15" ht="13.5">
      <c r="A23" s="26">
        <v>20</v>
      </c>
      <c r="B23" s="26"/>
      <c r="C23" s="27">
        <v>5.5</v>
      </c>
      <c r="D23" s="23">
        <f t="shared" si="0"/>
        <v>5.5</v>
      </c>
      <c r="E23" s="24"/>
      <c r="F23" s="26">
        <v>20</v>
      </c>
      <c r="G23" s="26"/>
      <c r="H23" s="27">
        <v>5</v>
      </c>
      <c r="I23" s="23">
        <f t="shared" si="3"/>
        <v>5</v>
      </c>
      <c r="J23" s="25"/>
      <c r="K23" s="26">
        <v>20</v>
      </c>
      <c r="L23" s="26"/>
      <c r="M23" s="27">
        <v>6</v>
      </c>
      <c r="N23" s="23">
        <f t="shared" si="4"/>
        <v>6</v>
      </c>
      <c r="O23" s="25"/>
    </row>
    <row r="24" spans="1:15" ht="13.5">
      <c r="A24" s="26">
        <v>21</v>
      </c>
      <c r="B24" s="26"/>
      <c r="C24" s="27">
        <v>5.5</v>
      </c>
      <c r="D24" s="23">
        <f t="shared" si="0"/>
        <v>5.5</v>
      </c>
      <c r="E24" s="24"/>
      <c r="F24" s="26">
        <v>21</v>
      </c>
      <c r="G24" s="26"/>
      <c r="H24" s="27">
        <v>5.5</v>
      </c>
      <c r="I24" s="23">
        <f t="shared" si="3"/>
        <v>5.5</v>
      </c>
      <c r="J24" s="25"/>
      <c r="K24" s="26">
        <v>21</v>
      </c>
      <c r="L24" s="26"/>
      <c r="M24" s="27">
        <v>6</v>
      </c>
      <c r="N24" s="23">
        <f t="shared" si="4"/>
        <v>6</v>
      </c>
      <c r="O24" s="25"/>
    </row>
    <row r="25" spans="1:15" ht="13.5">
      <c r="A25" s="28">
        <v>22</v>
      </c>
      <c r="B25" s="26"/>
      <c r="C25" s="27">
        <v>5</v>
      </c>
      <c r="D25" s="23">
        <f t="shared" si="0"/>
        <v>5</v>
      </c>
      <c r="E25" s="24"/>
      <c r="F25" s="28">
        <v>22</v>
      </c>
      <c r="G25" s="26"/>
      <c r="H25" s="27">
        <v>5.5</v>
      </c>
      <c r="I25" s="23">
        <f t="shared" si="3"/>
        <v>5.5</v>
      </c>
      <c r="J25" s="25"/>
      <c r="K25" s="28">
        <v>22</v>
      </c>
      <c r="L25" s="26"/>
      <c r="M25" s="27">
        <v>6</v>
      </c>
      <c r="N25" s="23">
        <f t="shared" si="4"/>
        <v>6</v>
      </c>
      <c r="O25" s="25"/>
    </row>
    <row r="26" spans="1:15" ht="13.5">
      <c r="A26" s="31">
        <v>23</v>
      </c>
      <c r="B26" s="31">
        <v>2</v>
      </c>
      <c r="C26" s="27">
        <v>5.5</v>
      </c>
      <c r="D26" s="32">
        <f>C26*B26</f>
        <v>11</v>
      </c>
      <c r="E26" s="24"/>
      <c r="F26" s="31">
        <v>23</v>
      </c>
      <c r="G26" s="31">
        <v>2</v>
      </c>
      <c r="H26" s="27">
        <v>5.5</v>
      </c>
      <c r="I26" s="32">
        <f>H26*G26</f>
        <v>11</v>
      </c>
      <c r="J26" s="25"/>
      <c r="K26" s="31">
        <v>23</v>
      </c>
      <c r="L26" s="31">
        <v>2</v>
      </c>
      <c r="M26" s="27">
        <v>5</v>
      </c>
      <c r="N26" s="32">
        <f>M26*L26</f>
        <v>10</v>
      </c>
      <c r="O26" s="25"/>
    </row>
    <row r="27" spans="1:15" ht="13.5">
      <c r="A27" s="26">
        <v>24</v>
      </c>
      <c r="B27" s="26"/>
      <c r="C27" s="27">
        <v>5.5</v>
      </c>
      <c r="D27" s="23">
        <f t="shared" si="0"/>
        <v>5.5</v>
      </c>
      <c r="E27" s="24"/>
      <c r="F27" s="26">
        <v>24</v>
      </c>
      <c r="G27" s="26"/>
      <c r="H27" s="27">
        <v>6.5</v>
      </c>
      <c r="I27" s="23">
        <f>H27</f>
        <v>6.5</v>
      </c>
      <c r="J27" s="25"/>
      <c r="K27" s="26">
        <v>24</v>
      </c>
      <c r="L27" s="26"/>
      <c r="M27" s="27">
        <v>6</v>
      </c>
      <c r="N27" s="23">
        <f>M27</f>
        <v>6</v>
      </c>
      <c r="O27" s="25"/>
    </row>
    <row r="28" spans="1:15" ht="13.5">
      <c r="A28" s="26">
        <v>25</v>
      </c>
      <c r="B28" s="26"/>
      <c r="C28" s="27">
        <v>5.5</v>
      </c>
      <c r="D28" s="23">
        <f t="shared" si="0"/>
        <v>5.5</v>
      </c>
      <c r="E28" s="24"/>
      <c r="F28" s="26">
        <v>25</v>
      </c>
      <c r="G28" s="26"/>
      <c r="H28" s="27">
        <v>6.5</v>
      </c>
      <c r="I28" s="23">
        <f>H28</f>
        <v>6.5</v>
      </c>
      <c r="J28" s="25"/>
      <c r="K28" s="26">
        <v>25</v>
      </c>
      <c r="L28" s="26"/>
      <c r="M28" s="27">
        <v>6</v>
      </c>
      <c r="N28" s="23">
        <f>M28</f>
        <v>6</v>
      </c>
      <c r="O28" s="25"/>
    </row>
    <row r="29" spans="1:15" ht="13.5">
      <c r="A29" s="26">
        <v>26</v>
      </c>
      <c r="B29" s="26"/>
      <c r="C29" s="27">
        <v>5.5</v>
      </c>
      <c r="D29" s="23">
        <f t="shared" si="0"/>
        <v>5.5</v>
      </c>
      <c r="E29" s="24"/>
      <c r="F29" s="26">
        <v>26</v>
      </c>
      <c r="G29" s="26"/>
      <c r="H29" s="27">
        <v>6</v>
      </c>
      <c r="I29" s="23">
        <f>H29</f>
        <v>6</v>
      </c>
      <c r="J29" s="25"/>
      <c r="K29" s="26">
        <v>26</v>
      </c>
      <c r="L29" s="26"/>
      <c r="M29" s="27">
        <v>6</v>
      </c>
      <c r="N29" s="23">
        <f>M29</f>
        <v>6</v>
      </c>
      <c r="O29" s="25"/>
    </row>
    <row r="30" spans="1:15" s="38" customFormat="1" ht="17.25" customHeight="1">
      <c r="A30" s="123"/>
      <c r="B30" s="123"/>
      <c r="C30" s="123"/>
      <c r="D30" s="35">
        <f>SUM(D4:D29)</f>
        <v>165</v>
      </c>
      <c r="E30" s="36"/>
      <c r="F30" s="123"/>
      <c r="G30" s="123"/>
      <c r="H30" s="123"/>
      <c r="I30" s="35">
        <f>SUM(I4:I29)</f>
        <v>173.5</v>
      </c>
      <c r="J30" s="37"/>
      <c r="K30" s="123"/>
      <c r="L30" s="123"/>
      <c r="M30" s="123"/>
      <c r="N30" s="35">
        <f>SUM(N4:N29)</f>
        <v>172</v>
      </c>
      <c r="O30" s="37"/>
    </row>
    <row r="31" spans="1:15" ht="15">
      <c r="A31" s="39">
        <v>1</v>
      </c>
      <c r="B31" s="39">
        <v>1</v>
      </c>
      <c r="C31" s="27">
        <v>5</v>
      </c>
      <c r="D31" s="23">
        <f>C31</f>
        <v>5</v>
      </c>
      <c r="E31" s="24"/>
      <c r="F31" s="39">
        <v>1</v>
      </c>
      <c r="G31" s="39">
        <v>1</v>
      </c>
      <c r="H31" s="27">
        <v>6</v>
      </c>
      <c r="I31" s="23">
        <f>H31</f>
        <v>6</v>
      </c>
      <c r="J31" s="25"/>
      <c r="K31" s="39">
        <v>1</v>
      </c>
      <c r="L31" s="39">
        <v>1</v>
      </c>
      <c r="M31" s="27">
        <v>6</v>
      </c>
      <c r="N31" s="23">
        <f>M31</f>
        <v>6</v>
      </c>
      <c r="O31" s="25"/>
    </row>
    <row r="32" spans="1:15" ht="15">
      <c r="A32" s="39">
        <v>2</v>
      </c>
      <c r="B32" s="39">
        <v>1</v>
      </c>
      <c r="C32" s="27">
        <v>6</v>
      </c>
      <c r="D32" s="23">
        <f>C32</f>
        <v>6</v>
      </c>
      <c r="E32" s="24"/>
      <c r="F32" s="39">
        <v>2</v>
      </c>
      <c r="G32" s="39">
        <v>1</v>
      </c>
      <c r="H32" s="27">
        <v>6</v>
      </c>
      <c r="I32" s="23">
        <f>H32</f>
        <v>6</v>
      </c>
      <c r="J32" s="25"/>
      <c r="K32" s="39">
        <v>2</v>
      </c>
      <c r="L32" s="39">
        <v>1</v>
      </c>
      <c r="M32" s="27">
        <v>6</v>
      </c>
      <c r="N32" s="23">
        <f>M32</f>
        <v>6</v>
      </c>
      <c r="O32" s="25"/>
    </row>
    <row r="33" spans="1:15" ht="15">
      <c r="A33" s="39">
        <v>3</v>
      </c>
      <c r="B33" s="39">
        <v>2</v>
      </c>
      <c r="C33" s="27">
        <v>5.5</v>
      </c>
      <c r="D33" s="23">
        <f>C33*2</f>
        <v>11</v>
      </c>
      <c r="E33" s="24"/>
      <c r="F33" s="39">
        <v>3</v>
      </c>
      <c r="G33" s="39">
        <v>2</v>
      </c>
      <c r="H33" s="27">
        <v>6</v>
      </c>
      <c r="I33" s="23">
        <f>H33*2</f>
        <v>12</v>
      </c>
      <c r="J33" s="25"/>
      <c r="K33" s="39">
        <v>3</v>
      </c>
      <c r="L33" s="39">
        <v>2</v>
      </c>
      <c r="M33" s="27">
        <v>6</v>
      </c>
      <c r="N33" s="23">
        <f>M33*2</f>
        <v>12</v>
      </c>
      <c r="O33" s="25"/>
    </row>
    <row r="34" spans="1:15" ht="15">
      <c r="A34" s="39">
        <v>4</v>
      </c>
      <c r="B34" s="39">
        <v>2</v>
      </c>
      <c r="C34" s="27">
        <v>6</v>
      </c>
      <c r="D34" s="23">
        <f>C34*2</f>
        <v>12</v>
      </c>
      <c r="E34" s="24"/>
      <c r="F34" s="39">
        <v>4</v>
      </c>
      <c r="G34" s="39">
        <v>2</v>
      </c>
      <c r="H34" s="27">
        <v>6</v>
      </c>
      <c r="I34" s="23">
        <f>H34*2</f>
        <v>12</v>
      </c>
      <c r="J34" s="25"/>
      <c r="K34" s="39">
        <v>4</v>
      </c>
      <c r="L34" s="39">
        <v>2</v>
      </c>
      <c r="M34" s="27">
        <v>6.5</v>
      </c>
      <c r="N34" s="23">
        <f>M34*2</f>
        <v>13</v>
      </c>
      <c r="O34" s="25"/>
    </row>
    <row r="35" spans="1:15" s="38" customFormat="1" ht="16.5" customHeight="1">
      <c r="A35" s="123"/>
      <c r="B35" s="123"/>
      <c r="C35" s="123"/>
      <c r="D35" s="35">
        <f>SUM(D31:D34)</f>
        <v>34</v>
      </c>
      <c r="E35" s="36"/>
      <c r="F35" s="124"/>
      <c r="G35" s="124"/>
      <c r="H35" s="124"/>
      <c r="I35" s="35">
        <f>SUM(I31:I34)</f>
        <v>36</v>
      </c>
      <c r="J35" s="37"/>
      <c r="K35" s="123"/>
      <c r="L35" s="123"/>
      <c r="M35" s="123"/>
      <c r="N35" s="35">
        <f>SUM(N31:N34)</f>
        <v>37</v>
      </c>
      <c r="O35" s="37"/>
    </row>
    <row r="36" spans="1:15" ht="19.5" customHeight="1">
      <c r="A36" s="125"/>
      <c r="B36" s="125"/>
      <c r="C36" s="40">
        <f>SUM(D30+D35)-$D38-$D39</f>
        <v>199</v>
      </c>
      <c r="D36" s="41">
        <f>C36*100/350</f>
        <v>56.857142857142854</v>
      </c>
      <c r="E36" s="42"/>
      <c r="F36" s="125"/>
      <c r="G36" s="125"/>
      <c r="H36" s="40">
        <f>SUM(I30+I35)-$D38-$D39</f>
        <v>209.5</v>
      </c>
      <c r="I36" s="41">
        <f>H36*100/350</f>
        <v>59.857142857142854</v>
      </c>
      <c r="J36" s="32"/>
      <c r="K36" s="43"/>
      <c r="L36" s="44"/>
      <c r="M36" s="40">
        <f>SUM(N30+N35)-$D38-$D39</f>
        <v>209</v>
      </c>
      <c r="N36" s="41">
        <f>M36*100/350</f>
        <v>59.714285714285715</v>
      </c>
      <c r="O36" s="32"/>
    </row>
    <row r="38" spans="1:13" ht="18.75">
      <c r="A38" s="45" t="s">
        <v>16</v>
      </c>
      <c r="D38" s="46"/>
      <c r="F38" s="45"/>
      <c r="K38" s="47" t="str">
        <f>рез!E19</f>
        <v>E:</v>
      </c>
      <c r="L38" s="8" t="str">
        <f>рез!F19</f>
        <v>Шкіптань Тетяна</v>
      </c>
      <c r="M38" s="8"/>
    </row>
    <row r="39" spans="1:13" ht="18.75">
      <c r="A39" s="45" t="s">
        <v>17</v>
      </c>
      <c r="D39" s="46"/>
      <c r="E39" s="48"/>
      <c r="F39" s="45"/>
      <c r="J39" s="49"/>
      <c r="K39" s="11" t="str">
        <f>рез!E20</f>
        <v>C:</v>
      </c>
      <c r="L39" s="8" t="str">
        <f>рез!F20</f>
        <v>Ковшова Ольга</v>
      </c>
      <c r="M39" s="8"/>
    </row>
    <row r="40" spans="1:15" ht="18.75">
      <c r="A40" s="126" t="s">
        <v>18</v>
      </c>
      <c r="B40" s="126"/>
      <c r="C40" s="126"/>
      <c r="D40" s="50">
        <f>C36+H36+M36</f>
        <v>617.5</v>
      </c>
      <c r="E40" s="51"/>
      <c r="F40" s="52"/>
      <c r="G40" s="52"/>
      <c r="H40" s="51"/>
      <c r="I40" s="53"/>
      <c r="J40" s="53"/>
      <c r="K40" s="11" t="str">
        <f>рез!E21</f>
        <v>M:</v>
      </c>
      <c r="L40" s="8" t="str">
        <f>рез!F21</f>
        <v>Козіна Ірина</v>
      </c>
      <c r="M40" s="8"/>
      <c r="N40" s="53"/>
      <c r="O40" s="52"/>
    </row>
    <row r="41" spans="1:15" ht="15.75">
      <c r="A41" s="126" t="s">
        <v>19</v>
      </c>
      <c r="B41" s="126"/>
      <c r="C41" s="126"/>
      <c r="D41" s="54">
        <f>(D36+I36+N36)/3</f>
        <v>58.8095238095238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ht="12.75">
      <c r="A42" s="55"/>
    </row>
    <row r="43" spans="1:15" ht="27" customHeight="1">
      <c r="A43" s="56" t="s">
        <v>20</v>
      </c>
      <c r="D43" s="127" t="str">
        <f>рез!F14</f>
        <v>Тілке фан хет Вантье, 2006, коб., вор., Фрізська, Folkert-Wietske, 703155, Сідорова Л.</v>
      </c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</row>
    <row r="44" spans="1:14" ht="22.5" customHeight="1">
      <c r="A44" s="56" t="s">
        <v>21</v>
      </c>
      <c r="D44" s="127" t="str">
        <f>рез!C14</f>
        <v>Кравченко Тетяна</v>
      </c>
      <c r="E44" s="127"/>
      <c r="F44" s="127"/>
      <c r="G44" s="127"/>
      <c r="H44" s="127"/>
      <c r="I44" s="127"/>
      <c r="J44" s="127"/>
      <c r="K44" s="127"/>
      <c r="L44" s="127"/>
      <c r="M44" s="128">
        <f>рез!C4</f>
        <v>41811</v>
      </c>
      <c r="N44" s="128"/>
    </row>
    <row r="45" spans="1:15" ht="20.25" customHeight="1">
      <c r="A45" s="56" t="s">
        <v>7</v>
      </c>
      <c r="D45" s="127" t="str">
        <f>рез!G14</f>
        <v>Royal Horse Club, м. Київ</v>
      </c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</row>
    <row r="47" spans="1:15" ht="38.25" customHeight="1">
      <c r="A47" s="129" t="str">
        <f>рез!A1</f>
        <v>ВІДКРИТІ ВСЕУКРАЇНСЬКІ ЗМАГАННЯ З КІННОГО СПОРТУ (ВИЇЗДКА) ІІ етап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</row>
  </sheetData>
  <sheetProtection selectLockedCells="1" selectUnlockedCells="1"/>
  <mergeCells count="19">
    <mergeCell ref="A47:O47"/>
    <mergeCell ref="A35:C35"/>
    <mergeCell ref="F35:H35"/>
    <mergeCell ref="K35:M35"/>
    <mergeCell ref="A36:B36"/>
    <mergeCell ref="F36:G36"/>
    <mergeCell ref="A40:C40"/>
    <mergeCell ref="D43:O43"/>
    <mergeCell ref="D44:L44"/>
    <mergeCell ref="M44:N44"/>
    <mergeCell ref="D45:O45"/>
    <mergeCell ref="A41:C41"/>
    <mergeCell ref="A1:O1"/>
    <mergeCell ref="A2:D2"/>
    <mergeCell ref="F2:I2"/>
    <mergeCell ref="K2:N2"/>
    <mergeCell ref="A30:C30"/>
    <mergeCell ref="F30:H30"/>
    <mergeCell ref="K30:M30"/>
  </mergeCells>
  <printOptions/>
  <pageMargins left="0.7875" right="0.19652777777777777" top="0.2361111111111111" bottom="0.19652777777777777" header="0.5118055555555555" footer="0.5118055555555555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K47"/>
  <sheetViews>
    <sheetView zoomScalePageLayoutView="0" workbookViewId="0" topLeftCell="A26">
      <selection activeCell="U38" sqref="U38"/>
    </sheetView>
  </sheetViews>
  <sheetFormatPr defaultColWidth="3.8515625" defaultRowHeight="12.75"/>
  <cols>
    <col min="1" max="1" width="3.8515625" style="16" customWidth="1"/>
    <col min="2" max="2" width="2.8515625" style="16" customWidth="1"/>
    <col min="3" max="4" width="10.28125" style="16" customWidth="1"/>
    <col min="5" max="5" width="2.00390625" style="17" customWidth="1"/>
    <col min="6" max="6" width="3.8515625" style="16" customWidth="1"/>
    <col min="7" max="7" width="2.8515625" style="16" customWidth="1"/>
    <col min="8" max="8" width="8.140625" style="16" customWidth="1"/>
    <col min="9" max="9" width="10.140625" style="16" customWidth="1"/>
    <col min="10" max="10" width="2.00390625" style="17" customWidth="1"/>
    <col min="11" max="11" width="3.8515625" style="16" customWidth="1"/>
    <col min="12" max="12" width="2.8515625" style="16" customWidth="1"/>
    <col min="13" max="13" width="8.8515625" style="16" customWidth="1"/>
    <col min="14" max="14" width="9.421875" style="16" customWidth="1"/>
    <col min="15" max="15" width="2.00390625" style="17" customWidth="1"/>
    <col min="16" max="16384" width="3.8515625" style="16" customWidth="1"/>
  </cols>
  <sheetData>
    <row r="1" spans="1:15" ht="26.25" customHeight="1">
      <c r="A1" s="121" t="str">
        <f>рез!A3</f>
        <v>Їзда UKR-L5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37" s="20" customFormat="1" ht="15.75" customHeight="1">
      <c r="A2" s="122" t="str">
        <f>рез!I7</f>
        <v>Е</v>
      </c>
      <c r="B2" s="122"/>
      <c r="C2" s="122"/>
      <c r="D2" s="122"/>
      <c r="E2" s="18"/>
      <c r="F2" s="122" t="str">
        <f>рез!K7</f>
        <v>С</v>
      </c>
      <c r="G2" s="122"/>
      <c r="H2" s="122"/>
      <c r="I2" s="122"/>
      <c r="J2" s="19"/>
      <c r="K2" s="122" t="str">
        <f>рез!M7</f>
        <v>М</v>
      </c>
      <c r="L2" s="122"/>
      <c r="M2" s="122"/>
      <c r="N2" s="122"/>
      <c r="O2" s="19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15" ht="12.75">
      <c r="A3" s="22" t="s">
        <v>15</v>
      </c>
      <c r="B3" s="22"/>
      <c r="C3" s="22"/>
      <c r="D3" s="23"/>
      <c r="E3" s="24"/>
      <c r="F3" s="22" t="s">
        <v>15</v>
      </c>
      <c r="G3" s="22"/>
      <c r="H3" s="22"/>
      <c r="I3" s="23"/>
      <c r="J3" s="25"/>
      <c r="K3" s="22" t="s">
        <v>15</v>
      </c>
      <c r="L3" s="22"/>
      <c r="M3" s="22"/>
      <c r="N3" s="23"/>
      <c r="O3" s="25"/>
    </row>
    <row r="4" spans="1:15" ht="13.5">
      <c r="A4" s="26">
        <v>1</v>
      </c>
      <c r="B4" s="26"/>
      <c r="C4" s="27">
        <v>6</v>
      </c>
      <c r="D4" s="23">
        <f aca="true" t="shared" si="0" ref="D4:D29">C4</f>
        <v>6</v>
      </c>
      <c r="E4" s="24"/>
      <c r="F4" s="26">
        <v>1</v>
      </c>
      <c r="G4" s="26"/>
      <c r="H4" s="27">
        <v>6.5</v>
      </c>
      <c r="I4" s="23">
        <f aca="true" t="shared" si="1" ref="I4:I16">H4</f>
        <v>6.5</v>
      </c>
      <c r="J4" s="25"/>
      <c r="K4" s="26">
        <v>1</v>
      </c>
      <c r="L4" s="26"/>
      <c r="M4" s="27">
        <v>6.5</v>
      </c>
      <c r="N4" s="23">
        <f aca="true" t="shared" si="2" ref="N4:N16">M4</f>
        <v>6.5</v>
      </c>
      <c r="O4" s="25"/>
    </row>
    <row r="5" spans="1:15" ht="13.5">
      <c r="A5" s="26">
        <v>2</v>
      </c>
      <c r="B5" s="26"/>
      <c r="C5" s="27">
        <v>6</v>
      </c>
      <c r="D5" s="23">
        <f t="shared" si="0"/>
        <v>6</v>
      </c>
      <c r="E5" s="24"/>
      <c r="F5" s="26">
        <v>2</v>
      </c>
      <c r="G5" s="26"/>
      <c r="H5" s="27">
        <v>6</v>
      </c>
      <c r="I5" s="23">
        <f t="shared" si="1"/>
        <v>6</v>
      </c>
      <c r="J5" s="25"/>
      <c r="K5" s="26">
        <v>2</v>
      </c>
      <c r="L5" s="26"/>
      <c r="M5" s="27">
        <v>6.5</v>
      </c>
      <c r="N5" s="23">
        <f t="shared" si="2"/>
        <v>6.5</v>
      </c>
      <c r="O5" s="25"/>
    </row>
    <row r="6" spans="1:15" ht="13.5">
      <c r="A6" s="28">
        <v>3</v>
      </c>
      <c r="B6" s="28"/>
      <c r="C6" s="27">
        <v>6</v>
      </c>
      <c r="D6" s="29">
        <f t="shared" si="0"/>
        <v>6</v>
      </c>
      <c r="E6" s="24"/>
      <c r="F6" s="28">
        <v>3</v>
      </c>
      <c r="G6" s="28"/>
      <c r="H6" s="27">
        <v>6</v>
      </c>
      <c r="I6" s="29">
        <f t="shared" si="1"/>
        <v>6</v>
      </c>
      <c r="J6" s="25"/>
      <c r="K6" s="28">
        <v>3</v>
      </c>
      <c r="L6" s="28"/>
      <c r="M6" s="27">
        <v>6</v>
      </c>
      <c r="N6" s="29">
        <f t="shared" si="2"/>
        <v>6</v>
      </c>
      <c r="O6" s="25"/>
    </row>
    <row r="7" spans="1:15" s="17" customFormat="1" ht="13.5">
      <c r="A7" s="28">
        <v>4</v>
      </c>
      <c r="B7" s="28"/>
      <c r="C7" s="27">
        <v>6</v>
      </c>
      <c r="D7" s="29">
        <f t="shared" si="0"/>
        <v>6</v>
      </c>
      <c r="E7" s="24"/>
      <c r="F7" s="28">
        <v>4</v>
      </c>
      <c r="G7" s="28"/>
      <c r="H7" s="27">
        <v>6</v>
      </c>
      <c r="I7" s="29">
        <f t="shared" si="1"/>
        <v>6</v>
      </c>
      <c r="J7" s="25"/>
      <c r="K7" s="28">
        <v>4</v>
      </c>
      <c r="L7" s="28"/>
      <c r="M7" s="27">
        <v>6.5</v>
      </c>
      <c r="N7" s="29">
        <f t="shared" si="2"/>
        <v>6.5</v>
      </c>
      <c r="O7" s="25"/>
    </row>
    <row r="8" spans="1:15" s="17" customFormat="1" ht="13.5">
      <c r="A8" s="28">
        <v>5</v>
      </c>
      <c r="B8" s="28"/>
      <c r="C8" s="27">
        <v>6</v>
      </c>
      <c r="D8" s="29">
        <f t="shared" si="0"/>
        <v>6</v>
      </c>
      <c r="E8" s="24"/>
      <c r="F8" s="28">
        <v>5</v>
      </c>
      <c r="G8" s="28"/>
      <c r="H8" s="27">
        <v>6</v>
      </c>
      <c r="I8" s="29">
        <f t="shared" si="1"/>
        <v>6</v>
      </c>
      <c r="J8" s="25"/>
      <c r="K8" s="28">
        <v>5</v>
      </c>
      <c r="L8" s="28"/>
      <c r="M8" s="27">
        <v>6.5</v>
      </c>
      <c r="N8" s="29">
        <f t="shared" si="2"/>
        <v>6.5</v>
      </c>
      <c r="O8" s="25"/>
    </row>
    <row r="9" spans="1:15" ht="13.5">
      <c r="A9" s="26">
        <v>6</v>
      </c>
      <c r="B9" s="26"/>
      <c r="C9" s="27">
        <v>6</v>
      </c>
      <c r="D9" s="23">
        <f t="shared" si="0"/>
        <v>6</v>
      </c>
      <c r="E9" s="24"/>
      <c r="F9" s="26">
        <v>6</v>
      </c>
      <c r="G9" s="26"/>
      <c r="H9" s="27">
        <v>6</v>
      </c>
      <c r="I9" s="23">
        <f t="shared" si="1"/>
        <v>6</v>
      </c>
      <c r="J9" s="25"/>
      <c r="K9" s="26">
        <v>6</v>
      </c>
      <c r="L9" s="26"/>
      <c r="M9" s="27">
        <v>6.5</v>
      </c>
      <c r="N9" s="23">
        <f t="shared" si="2"/>
        <v>6.5</v>
      </c>
      <c r="O9" s="25"/>
    </row>
    <row r="10" spans="1:15" ht="13.5">
      <c r="A10" s="26">
        <v>7</v>
      </c>
      <c r="B10" s="26"/>
      <c r="C10" s="27">
        <v>6</v>
      </c>
      <c r="D10" s="23">
        <f t="shared" si="0"/>
        <v>6</v>
      </c>
      <c r="E10" s="24"/>
      <c r="F10" s="26">
        <v>7</v>
      </c>
      <c r="G10" s="26"/>
      <c r="H10" s="27">
        <v>6</v>
      </c>
      <c r="I10" s="23">
        <f t="shared" si="1"/>
        <v>6</v>
      </c>
      <c r="J10" s="25"/>
      <c r="K10" s="26">
        <v>7</v>
      </c>
      <c r="L10" s="26"/>
      <c r="M10" s="27">
        <v>6</v>
      </c>
      <c r="N10" s="23">
        <f t="shared" si="2"/>
        <v>6</v>
      </c>
      <c r="O10" s="25"/>
    </row>
    <row r="11" spans="1:15" s="17" customFormat="1" ht="13.5">
      <c r="A11" s="28">
        <v>8</v>
      </c>
      <c r="B11" s="30"/>
      <c r="C11" s="27">
        <v>6</v>
      </c>
      <c r="D11" s="29">
        <f t="shared" si="0"/>
        <v>6</v>
      </c>
      <c r="E11" s="24"/>
      <c r="F11" s="28">
        <v>8</v>
      </c>
      <c r="G11" s="30"/>
      <c r="H11" s="27">
        <v>6</v>
      </c>
      <c r="I11" s="29">
        <f t="shared" si="1"/>
        <v>6</v>
      </c>
      <c r="J11" s="25"/>
      <c r="K11" s="28">
        <v>8</v>
      </c>
      <c r="L11" s="30"/>
      <c r="M11" s="27">
        <v>6.5</v>
      </c>
      <c r="N11" s="29">
        <f t="shared" si="2"/>
        <v>6.5</v>
      </c>
      <c r="O11" s="25"/>
    </row>
    <row r="12" spans="1:15" s="17" customFormat="1" ht="12.75" customHeight="1">
      <c r="A12" s="28">
        <v>9</v>
      </c>
      <c r="B12" s="30"/>
      <c r="C12" s="27">
        <v>6.5</v>
      </c>
      <c r="D12" s="29">
        <f>C12</f>
        <v>6.5</v>
      </c>
      <c r="E12" s="24"/>
      <c r="F12" s="28">
        <v>9</v>
      </c>
      <c r="G12" s="30"/>
      <c r="H12" s="27">
        <v>6.5</v>
      </c>
      <c r="I12" s="29">
        <f t="shared" si="1"/>
        <v>6.5</v>
      </c>
      <c r="J12" s="25"/>
      <c r="K12" s="28">
        <v>9</v>
      </c>
      <c r="L12" s="30"/>
      <c r="M12" s="27">
        <v>7</v>
      </c>
      <c r="N12" s="29">
        <f t="shared" si="2"/>
        <v>7</v>
      </c>
      <c r="O12" s="25"/>
    </row>
    <row r="13" spans="1:15" s="17" customFormat="1" ht="13.5">
      <c r="A13" s="28">
        <v>10</v>
      </c>
      <c r="B13" s="28"/>
      <c r="C13" s="27">
        <v>6.5</v>
      </c>
      <c r="D13" s="29">
        <f t="shared" si="0"/>
        <v>6.5</v>
      </c>
      <c r="E13" s="24"/>
      <c r="F13" s="28">
        <v>10</v>
      </c>
      <c r="G13" s="28"/>
      <c r="H13" s="27">
        <v>6.5</v>
      </c>
      <c r="I13" s="29">
        <f t="shared" si="1"/>
        <v>6.5</v>
      </c>
      <c r="J13" s="25"/>
      <c r="K13" s="28">
        <v>10</v>
      </c>
      <c r="L13" s="28"/>
      <c r="M13" s="27">
        <v>6.5</v>
      </c>
      <c r="N13" s="29">
        <f t="shared" si="2"/>
        <v>6.5</v>
      </c>
      <c r="O13" s="25"/>
    </row>
    <row r="14" spans="1:15" ht="13.5">
      <c r="A14" s="33">
        <v>11</v>
      </c>
      <c r="B14" s="33"/>
      <c r="C14" s="27">
        <v>6.5</v>
      </c>
      <c r="D14" s="34">
        <f t="shared" si="0"/>
        <v>6.5</v>
      </c>
      <c r="E14" s="24"/>
      <c r="F14" s="33">
        <v>11</v>
      </c>
      <c r="G14" s="33"/>
      <c r="H14" s="27">
        <v>7</v>
      </c>
      <c r="I14" s="34">
        <f t="shared" si="1"/>
        <v>7</v>
      </c>
      <c r="J14" s="25"/>
      <c r="K14" s="33">
        <v>11</v>
      </c>
      <c r="L14" s="33"/>
      <c r="M14" s="27">
        <v>6.5</v>
      </c>
      <c r="N14" s="34">
        <f t="shared" si="2"/>
        <v>6.5</v>
      </c>
      <c r="O14" s="25"/>
    </row>
    <row r="15" spans="1:15" ht="13.5">
      <c r="A15" s="28">
        <v>12</v>
      </c>
      <c r="B15" s="28"/>
      <c r="C15" s="27">
        <v>6.5</v>
      </c>
      <c r="D15" s="29">
        <f t="shared" si="0"/>
        <v>6.5</v>
      </c>
      <c r="E15" s="24"/>
      <c r="F15" s="28">
        <v>12</v>
      </c>
      <c r="G15" s="28"/>
      <c r="H15" s="27">
        <v>7</v>
      </c>
      <c r="I15" s="29">
        <f t="shared" si="1"/>
        <v>7</v>
      </c>
      <c r="J15" s="25"/>
      <c r="K15" s="28">
        <v>12</v>
      </c>
      <c r="L15" s="28"/>
      <c r="M15" s="27">
        <v>6.5</v>
      </c>
      <c r="N15" s="29">
        <f t="shared" si="2"/>
        <v>6.5</v>
      </c>
      <c r="O15" s="25"/>
    </row>
    <row r="16" spans="1:15" s="17" customFormat="1" ht="13.5">
      <c r="A16" s="28">
        <v>13</v>
      </c>
      <c r="B16" s="28"/>
      <c r="C16" s="27">
        <v>6</v>
      </c>
      <c r="D16" s="29">
        <f t="shared" si="0"/>
        <v>6</v>
      </c>
      <c r="E16" s="24"/>
      <c r="F16" s="28">
        <v>13</v>
      </c>
      <c r="G16" s="28"/>
      <c r="H16" s="27">
        <v>7</v>
      </c>
      <c r="I16" s="29">
        <f t="shared" si="1"/>
        <v>7</v>
      </c>
      <c r="J16" s="25"/>
      <c r="K16" s="28">
        <v>13</v>
      </c>
      <c r="L16" s="28"/>
      <c r="M16" s="27">
        <v>7</v>
      </c>
      <c r="N16" s="29">
        <f t="shared" si="2"/>
        <v>7</v>
      </c>
      <c r="O16" s="25"/>
    </row>
    <row r="17" spans="1:15" s="17" customFormat="1" ht="13.5">
      <c r="A17" s="31">
        <v>14</v>
      </c>
      <c r="B17" s="31">
        <v>2</v>
      </c>
      <c r="C17" s="27">
        <v>6.5</v>
      </c>
      <c r="D17" s="32">
        <f>C17*B17</f>
        <v>13</v>
      </c>
      <c r="E17" s="24"/>
      <c r="F17" s="31">
        <v>14</v>
      </c>
      <c r="G17" s="31">
        <v>2</v>
      </c>
      <c r="H17" s="27">
        <v>6</v>
      </c>
      <c r="I17" s="32">
        <f>H17*G17</f>
        <v>12</v>
      </c>
      <c r="J17" s="25"/>
      <c r="K17" s="31">
        <v>14</v>
      </c>
      <c r="L17" s="31">
        <v>2</v>
      </c>
      <c r="M17" s="27">
        <v>7</v>
      </c>
      <c r="N17" s="32">
        <f>M17*L17</f>
        <v>14</v>
      </c>
      <c r="O17" s="25"/>
    </row>
    <row r="18" spans="1:15" ht="13.5">
      <c r="A18" s="31">
        <v>15</v>
      </c>
      <c r="B18" s="31">
        <v>2</v>
      </c>
      <c r="C18" s="27">
        <v>5.5</v>
      </c>
      <c r="D18" s="32">
        <f>C18*B18</f>
        <v>11</v>
      </c>
      <c r="E18" s="24"/>
      <c r="F18" s="31">
        <v>15</v>
      </c>
      <c r="G18" s="31">
        <v>2</v>
      </c>
      <c r="H18" s="27">
        <v>6.5</v>
      </c>
      <c r="I18" s="32">
        <f>H18*G18</f>
        <v>13</v>
      </c>
      <c r="J18" s="25"/>
      <c r="K18" s="31">
        <v>15</v>
      </c>
      <c r="L18" s="31">
        <v>2</v>
      </c>
      <c r="M18" s="27">
        <v>6.5</v>
      </c>
      <c r="N18" s="32">
        <f>M18*L18</f>
        <v>13</v>
      </c>
      <c r="O18" s="25"/>
    </row>
    <row r="19" spans="1:15" ht="13.5">
      <c r="A19" s="26">
        <v>16</v>
      </c>
      <c r="B19" s="26"/>
      <c r="C19" s="27">
        <v>5</v>
      </c>
      <c r="D19" s="23">
        <f t="shared" si="0"/>
        <v>5</v>
      </c>
      <c r="E19" s="24"/>
      <c r="F19" s="26">
        <v>16</v>
      </c>
      <c r="G19" s="26"/>
      <c r="H19" s="27">
        <v>4</v>
      </c>
      <c r="I19" s="23">
        <f aca="true" t="shared" si="3" ref="I19:I25">H19</f>
        <v>4</v>
      </c>
      <c r="J19" s="25"/>
      <c r="K19" s="26">
        <v>16</v>
      </c>
      <c r="L19" s="26"/>
      <c r="M19" s="27">
        <v>5</v>
      </c>
      <c r="N19" s="23">
        <f aca="true" t="shared" si="4" ref="N19:N25">M19</f>
        <v>5</v>
      </c>
      <c r="O19" s="25"/>
    </row>
    <row r="20" spans="1:15" ht="13.5">
      <c r="A20" s="26">
        <v>17</v>
      </c>
      <c r="B20" s="26"/>
      <c r="C20" s="27">
        <v>6.5</v>
      </c>
      <c r="D20" s="23">
        <f t="shared" si="0"/>
        <v>6.5</v>
      </c>
      <c r="E20" s="24"/>
      <c r="F20" s="26">
        <v>17</v>
      </c>
      <c r="G20" s="26"/>
      <c r="H20" s="27">
        <v>6</v>
      </c>
      <c r="I20" s="23">
        <f t="shared" si="3"/>
        <v>6</v>
      </c>
      <c r="J20" s="25"/>
      <c r="K20" s="26">
        <v>17</v>
      </c>
      <c r="L20" s="26"/>
      <c r="M20" s="27">
        <v>5.5</v>
      </c>
      <c r="N20" s="23">
        <f t="shared" si="4"/>
        <v>5.5</v>
      </c>
      <c r="O20" s="25"/>
    </row>
    <row r="21" spans="1:15" s="17" customFormat="1" ht="13.5">
      <c r="A21" s="28">
        <v>18</v>
      </c>
      <c r="B21" s="28"/>
      <c r="C21" s="27">
        <v>6</v>
      </c>
      <c r="D21" s="29">
        <f t="shared" si="0"/>
        <v>6</v>
      </c>
      <c r="E21" s="24"/>
      <c r="F21" s="28">
        <v>18</v>
      </c>
      <c r="G21" s="28"/>
      <c r="H21" s="27">
        <v>6</v>
      </c>
      <c r="I21" s="29">
        <f t="shared" si="3"/>
        <v>6</v>
      </c>
      <c r="J21" s="25"/>
      <c r="K21" s="28">
        <v>18</v>
      </c>
      <c r="L21" s="28"/>
      <c r="M21" s="27">
        <v>6.5</v>
      </c>
      <c r="N21" s="29">
        <f t="shared" si="4"/>
        <v>6.5</v>
      </c>
      <c r="O21" s="25"/>
    </row>
    <row r="22" spans="1:15" ht="13.5">
      <c r="A22" s="26">
        <v>19</v>
      </c>
      <c r="B22" s="26"/>
      <c r="C22" s="27">
        <v>6.5</v>
      </c>
      <c r="D22" s="23">
        <f t="shared" si="0"/>
        <v>6.5</v>
      </c>
      <c r="E22" s="24"/>
      <c r="F22" s="26">
        <v>19</v>
      </c>
      <c r="G22" s="26"/>
      <c r="H22" s="27">
        <v>6.5</v>
      </c>
      <c r="I22" s="23">
        <f t="shared" si="3"/>
        <v>6.5</v>
      </c>
      <c r="J22" s="25"/>
      <c r="K22" s="26">
        <v>19</v>
      </c>
      <c r="L22" s="26"/>
      <c r="M22" s="27">
        <v>6.5</v>
      </c>
      <c r="N22" s="23">
        <f t="shared" si="4"/>
        <v>6.5</v>
      </c>
      <c r="O22" s="25"/>
    </row>
    <row r="23" spans="1:15" ht="13.5">
      <c r="A23" s="26">
        <v>20</v>
      </c>
      <c r="B23" s="26"/>
      <c r="C23" s="27">
        <v>6</v>
      </c>
      <c r="D23" s="23">
        <f t="shared" si="0"/>
        <v>6</v>
      </c>
      <c r="E23" s="24"/>
      <c r="F23" s="26">
        <v>20</v>
      </c>
      <c r="G23" s="26"/>
      <c r="H23" s="27">
        <v>6</v>
      </c>
      <c r="I23" s="23">
        <f t="shared" si="3"/>
        <v>6</v>
      </c>
      <c r="J23" s="25"/>
      <c r="K23" s="26">
        <v>20</v>
      </c>
      <c r="L23" s="26"/>
      <c r="M23" s="27">
        <v>6</v>
      </c>
      <c r="N23" s="23">
        <f t="shared" si="4"/>
        <v>6</v>
      </c>
      <c r="O23" s="25"/>
    </row>
    <row r="24" spans="1:15" ht="13.5">
      <c r="A24" s="26">
        <v>21</v>
      </c>
      <c r="B24" s="26"/>
      <c r="C24" s="27">
        <v>6.5</v>
      </c>
      <c r="D24" s="23">
        <f t="shared" si="0"/>
        <v>6.5</v>
      </c>
      <c r="E24" s="24"/>
      <c r="F24" s="26">
        <v>21</v>
      </c>
      <c r="G24" s="26"/>
      <c r="H24" s="27">
        <v>7</v>
      </c>
      <c r="I24" s="23">
        <f t="shared" si="3"/>
        <v>7</v>
      </c>
      <c r="J24" s="25"/>
      <c r="K24" s="26">
        <v>21</v>
      </c>
      <c r="L24" s="26"/>
      <c r="M24" s="27">
        <v>6.5</v>
      </c>
      <c r="N24" s="23">
        <f t="shared" si="4"/>
        <v>6.5</v>
      </c>
      <c r="O24" s="25"/>
    </row>
    <row r="25" spans="1:15" ht="13.5">
      <c r="A25" s="28">
        <v>22</v>
      </c>
      <c r="B25" s="26"/>
      <c r="C25" s="27">
        <v>6</v>
      </c>
      <c r="D25" s="23">
        <f t="shared" si="0"/>
        <v>6</v>
      </c>
      <c r="E25" s="24"/>
      <c r="F25" s="28">
        <v>22</v>
      </c>
      <c r="G25" s="26"/>
      <c r="H25" s="27">
        <v>6</v>
      </c>
      <c r="I25" s="23">
        <f t="shared" si="3"/>
        <v>6</v>
      </c>
      <c r="J25" s="25"/>
      <c r="K25" s="28">
        <v>22</v>
      </c>
      <c r="L25" s="26"/>
      <c r="M25" s="27">
        <v>6</v>
      </c>
      <c r="N25" s="23">
        <f t="shared" si="4"/>
        <v>6</v>
      </c>
      <c r="O25" s="25"/>
    </row>
    <row r="26" spans="1:15" ht="13.5">
      <c r="A26" s="31">
        <v>23</v>
      </c>
      <c r="B26" s="31">
        <v>2</v>
      </c>
      <c r="C26" s="27">
        <v>5.5</v>
      </c>
      <c r="D26" s="32">
        <f>C26*B26</f>
        <v>11</v>
      </c>
      <c r="E26" s="24"/>
      <c r="F26" s="31">
        <v>23</v>
      </c>
      <c r="G26" s="31">
        <v>2</v>
      </c>
      <c r="H26" s="27">
        <v>7</v>
      </c>
      <c r="I26" s="32">
        <f>H26*G26</f>
        <v>14</v>
      </c>
      <c r="J26" s="25"/>
      <c r="K26" s="31">
        <v>23</v>
      </c>
      <c r="L26" s="31">
        <v>2</v>
      </c>
      <c r="M26" s="27">
        <v>6</v>
      </c>
      <c r="N26" s="32">
        <f>M26*L26</f>
        <v>12</v>
      </c>
      <c r="O26" s="25"/>
    </row>
    <row r="27" spans="1:15" ht="13.5">
      <c r="A27" s="26">
        <v>24</v>
      </c>
      <c r="B27" s="26"/>
      <c r="C27" s="27">
        <v>6</v>
      </c>
      <c r="D27" s="23">
        <f t="shared" si="0"/>
        <v>6</v>
      </c>
      <c r="E27" s="24"/>
      <c r="F27" s="26">
        <v>24</v>
      </c>
      <c r="G27" s="26"/>
      <c r="H27" s="27">
        <v>6</v>
      </c>
      <c r="I27" s="23">
        <f>H27</f>
        <v>6</v>
      </c>
      <c r="J27" s="25"/>
      <c r="K27" s="26">
        <v>24</v>
      </c>
      <c r="L27" s="26"/>
      <c r="M27" s="27">
        <v>6</v>
      </c>
      <c r="N27" s="23">
        <f>M27</f>
        <v>6</v>
      </c>
      <c r="O27" s="25"/>
    </row>
    <row r="28" spans="1:15" ht="13.5">
      <c r="A28" s="26">
        <v>25</v>
      </c>
      <c r="B28" s="26"/>
      <c r="C28" s="27">
        <v>5.5</v>
      </c>
      <c r="D28" s="23">
        <f t="shared" si="0"/>
        <v>5.5</v>
      </c>
      <c r="E28" s="24"/>
      <c r="F28" s="26">
        <v>25</v>
      </c>
      <c r="G28" s="26"/>
      <c r="H28" s="27">
        <v>6</v>
      </c>
      <c r="I28" s="23">
        <f>H28</f>
        <v>6</v>
      </c>
      <c r="J28" s="25"/>
      <c r="K28" s="26">
        <v>25</v>
      </c>
      <c r="L28" s="26"/>
      <c r="M28" s="27">
        <v>6.5</v>
      </c>
      <c r="N28" s="23">
        <f>M28</f>
        <v>6.5</v>
      </c>
      <c r="O28" s="25"/>
    </row>
    <row r="29" spans="1:15" ht="13.5">
      <c r="A29" s="26">
        <v>26</v>
      </c>
      <c r="B29" s="26"/>
      <c r="C29" s="27">
        <v>5.5</v>
      </c>
      <c r="D29" s="23">
        <f t="shared" si="0"/>
        <v>5.5</v>
      </c>
      <c r="E29" s="24"/>
      <c r="F29" s="26">
        <v>26</v>
      </c>
      <c r="G29" s="26"/>
      <c r="H29" s="27">
        <v>6.5</v>
      </c>
      <c r="I29" s="23">
        <f>H29</f>
        <v>6.5</v>
      </c>
      <c r="J29" s="25"/>
      <c r="K29" s="26">
        <v>26</v>
      </c>
      <c r="L29" s="26"/>
      <c r="M29" s="27">
        <v>6</v>
      </c>
      <c r="N29" s="23">
        <f>M29</f>
        <v>6</v>
      </c>
      <c r="O29" s="25"/>
    </row>
    <row r="30" spans="1:15" s="38" customFormat="1" ht="17.25" customHeight="1">
      <c r="A30" s="123"/>
      <c r="B30" s="123"/>
      <c r="C30" s="123"/>
      <c r="D30" s="35">
        <f>SUM(D4:D29)</f>
        <v>174.5</v>
      </c>
      <c r="E30" s="36"/>
      <c r="F30" s="123"/>
      <c r="G30" s="123"/>
      <c r="H30" s="123"/>
      <c r="I30" s="35">
        <f>SUM(I4:I29)</f>
        <v>181.5</v>
      </c>
      <c r="J30" s="37"/>
      <c r="K30" s="123"/>
      <c r="L30" s="123"/>
      <c r="M30" s="123"/>
      <c r="N30" s="35">
        <f>SUM(N4:N29)</f>
        <v>184</v>
      </c>
      <c r="O30" s="37"/>
    </row>
    <row r="31" spans="1:15" ht="15">
      <c r="A31" s="39">
        <v>1</v>
      </c>
      <c r="B31" s="39">
        <v>1</v>
      </c>
      <c r="C31" s="27">
        <v>5.5</v>
      </c>
      <c r="D31" s="23">
        <f>C31</f>
        <v>5.5</v>
      </c>
      <c r="E31" s="24"/>
      <c r="F31" s="39">
        <v>1</v>
      </c>
      <c r="G31" s="39">
        <v>1</v>
      </c>
      <c r="H31" s="27">
        <v>6</v>
      </c>
      <c r="I31" s="23">
        <f>H31</f>
        <v>6</v>
      </c>
      <c r="J31" s="25"/>
      <c r="K31" s="39">
        <v>1</v>
      </c>
      <c r="L31" s="39">
        <v>1</v>
      </c>
      <c r="M31" s="27">
        <v>6.5</v>
      </c>
      <c r="N31" s="23">
        <f>M31</f>
        <v>6.5</v>
      </c>
      <c r="O31" s="25"/>
    </row>
    <row r="32" spans="1:15" ht="15">
      <c r="A32" s="39">
        <v>2</v>
      </c>
      <c r="B32" s="39">
        <v>1</v>
      </c>
      <c r="C32" s="27">
        <v>6.5</v>
      </c>
      <c r="D32" s="23">
        <f>C32</f>
        <v>6.5</v>
      </c>
      <c r="E32" s="24"/>
      <c r="F32" s="39">
        <v>2</v>
      </c>
      <c r="G32" s="39">
        <v>1</v>
      </c>
      <c r="H32" s="27">
        <v>6</v>
      </c>
      <c r="I32" s="23">
        <f>H32</f>
        <v>6</v>
      </c>
      <c r="J32" s="25"/>
      <c r="K32" s="39">
        <v>2</v>
      </c>
      <c r="L32" s="39">
        <v>1</v>
      </c>
      <c r="M32" s="27">
        <v>6</v>
      </c>
      <c r="N32" s="23">
        <f>M32</f>
        <v>6</v>
      </c>
      <c r="O32" s="25"/>
    </row>
    <row r="33" spans="1:15" ht="15">
      <c r="A33" s="39">
        <v>3</v>
      </c>
      <c r="B33" s="39">
        <v>2</v>
      </c>
      <c r="C33" s="27">
        <v>6.5</v>
      </c>
      <c r="D33" s="23">
        <f>C33*2</f>
        <v>13</v>
      </c>
      <c r="E33" s="24"/>
      <c r="F33" s="39">
        <v>3</v>
      </c>
      <c r="G33" s="39">
        <v>2</v>
      </c>
      <c r="H33" s="27">
        <v>6</v>
      </c>
      <c r="I33" s="23">
        <f>H33*2</f>
        <v>12</v>
      </c>
      <c r="J33" s="25"/>
      <c r="K33" s="39">
        <v>3</v>
      </c>
      <c r="L33" s="39">
        <v>2</v>
      </c>
      <c r="M33" s="27">
        <v>6</v>
      </c>
      <c r="N33" s="23">
        <f>M33*2</f>
        <v>12</v>
      </c>
      <c r="O33" s="25"/>
    </row>
    <row r="34" spans="1:15" ht="15">
      <c r="A34" s="39">
        <v>4</v>
      </c>
      <c r="B34" s="39">
        <v>2</v>
      </c>
      <c r="C34" s="27">
        <v>6</v>
      </c>
      <c r="D34" s="23">
        <f>C34*2</f>
        <v>12</v>
      </c>
      <c r="E34" s="24"/>
      <c r="F34" s="39">
        <v>4</v>
      </c>
      <c r="G34" s="39">
        <v>2</v>
      </c>
      <c r="H34" s="27">
        <v>6.5</v>
      </c>
      <c r="I34" s="23">
        <f>H34*2</f>
        <v>13</v>
      </c>
      <c r="J34" s="25"/>
      <c r="K34" s="39">
        <v>4</v>
      </c>
      <c r="L34" s="39">
        <v>2</v>
      </c>
      <c r="M34" s="27">
        <v>6.5</v>
      </c>
      <c r="N34" s="23">
        <f>M34*2</f>
        <v>13</v>
      </c>
      <c r="O34" s="25"/>
    </row>
    <row r="35" spans="1:15" s="38" customFormat="1" ht="16.5" customHeight="1">
      <c r="A35" s="123"/>
      <c r="B35" s="123"/>
      <c r="C35" s="123"/>
      <c r="D35" s="35">
        <f>SUM(D31:D34)</f>
        <v>37</v>
      </c>
      <c r="E35" s="36"/>
      <c r="F35" s="124"/>
      <c r="G35" s="124"/>
      <c r="H35" s="124"/>
      <c r="I35" s="35">
        <f>SUM(I31:I34)</f>
        <v>37</v>
      </c>
      <c r="J35" s="37"/>
      <c r="K35" s="123"/>
      <c r="L35" s="123"/>
      <c r="M35" s="123"/>
      <c r="N35" s="35">
        <f>SUM(N31:N34)</f>
        <v>37.5</v>
      </c>
      <c r="O35" s="37"/>
    </row>
    <row r="36" spans="1:15" ht="19.5" customHeight="1">
      <c r="A36" s="125"/>
      <c r="B36" s="125"/>
      <c r="C36" s="40">
        <f>SUM(D30+D35)-$D38-$D39</f>
        <v>211.5</v>
      </c>
      <c r="D36" s="41">
        <f>C36*100/350</f>
        <v>60.42857142857143</v>
      </c>
      <c r="E36" s="42"/>
      <c r="F36" s="125"/>
      <c r="G36" s="125"/>
      <c r="H36" s="40">
        <f>SUM(I30+I35)-$D38-$D39</f>
        <v>218.5</v>
      </c>
      <c r="I36" s="41">
        <f>H36*100/350</f>
        <v>62.42857142857143</v>
      </c>
      <c r="J36" s="32"/>
      <c r="K36" s="43"/>
      <c r="L36" s="44"/>
      <c r="M36" s="40">
        <f>SUM(N30+N35)-$D38-$D39</f>
        <v>221.5</v>
      </c>
      <c r="N36" s="41">
        <f>M36*100/350</f>
        <v>63.285714285714285</v>
      </c>
      <c r="O36" s="32"/>
    </row>
    <row r="38" spans="1:13" ht="18.75">
      <c r="A38" s="45" t="s">
        <v>16</v>
      </c>
      <c r="D38" s="46"/>
      <c r="F38" s="45"/>
      <c r="K38" s="47" t="str">
        <f>рез!E19</f>
        <v>E:</v>
      </c>
      <c r="L38" s="8" t="str">
        <f>рез!F19</f>
        <v>Шкіптань Тетяна</v>
      </c>
      <c r="M38" s="8"/>
    </row>
    <row r="39" spans="1:13" ht="18.75">
      <c r="A39" s="45" t="s">
        <v>17</v>
      </c>
      <c r="D39" s="46">
        <v>0</v>
      </c>
      <c r="E39" s="48"/>
      <c r="F39" s="45"/>
      <c r="J39" s="49"/>
      <c r="K39" s="11" t="str">
        <f>рез!E20</f>
        <v>C:</v>
      </c>
      <c r="L39" s="8" t="str">
        <f>рез!F20</f>
        <v>Ковшова Ольга</v>
      </c>
      <c r="M39" s="8"/>
    </row>
    <row r="40" spans="1:15" ht="18.75">
      <c r="A40" s="126" t="s">
        <v>18</v>
      </c>
      <c r="B40" s="126"/>
      <c r="C40" s="126"/>
      <c r="D40" s="50">
        <f>C36+H36+M36</f>
        <v>651.5</v>
      </c>
      <c r="E40" s="51"/>
      <c r="F40" s="52"/>
      <c r="G40" s="52"/>
      <c r="H40" s="51"/>
      <c r="I40" s="53"/>
      <c r="J40" s="53"/>
      <c r="K40" s="11" t="str">
        <f>рез!E21</f>
        <v>M:</v>
      </c>
      <c r="L40" s="8" t="str">
        <f>рез!F21</f>
        <v>Козіна Ірина</v>
      </c>
      <c r="M40" s="8"/>
      <c r="N40" s="53"/>
      <c r="O40" s="52"/>
    </row>
    <row r="41" spans="1:15" ht="15.75">
      <c r="A41" s="126" t="s">
        <v>19</v>
      </c>
      <c r="B41" s="126"/>
      <c r="C41" s="126"/>
      <c r="D41" s="54">
        <f>(D36+I36+N36)/3</f>
        <v>62.047619047619044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ht="12.75">
      <c r="A42" s="55"/>
    </row>
    <row r="43" spans="1:15" ht="27" customHeight="1">
      <c r="A43" s="56" t="s">
        <v>20</v>
      </c>
      <c r="D43" s="127" t="str">
        <f>рез!F15</f>
        <v>Хартман PKZ, 2007, жер., гн., BWP, Contact-Genya, 702457, ПКЗ</v>
      </c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</row>
    <row r="44" spans="1:14" ht="22.5" customHeight="1">
      <c r="A44" s="56" t="s">
        <v>21</v>
      </c>
      <c r="D44" s="127" t="str">
        <f>рез!C15</f>
        <v>Черних Сергій</v>
      </c>
      <c r="E44" s="127"/>
      <c r="F44" s="127"/>
      <c r="G44" s="127"/>
      <c r="H44" s="127"/>
      <c r="I44" s="127"/>
      <c r="J44" s="127"/>
      <c r="K44" s="127"/>
      <c r="L44" s="127"/>
      <c r="M44" s="128">
        <f>рез!C4</f>
        <v>41811</v>
      </c>
      <c r="N44" s="128"/>
    </row>
    <row r="45" spans="1:15" ht="20.25" customHeight="1">
      <c r="A45" s="56" t="s">
        <v>7</v>
      </c>
      <c r="D45" s="127" t="str">
        <f>рез!G15</f>
        <v>Петриківський кінний завд</v>
      </c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</row>
    <row r="47" spans="1:15" ht="38.25" customHeight="1">
      <c r="A47" s="129" t="str">
        <f>рез!A1</f>
        <v>ВІДКРИТІ ВСЕУКРАЇНСЬКІ ЗМАГАННЯ З КІННОГО СПОРТУ (ВИЇЗДКА) ІІ етап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</row>
  </sheetData>
  <sheetProtection/>
  <mergeCells count="19">
    <mergeCell ref="A41:C41"/>
    <mergeCell ref="D43:O43"/>
    <mergeCell ref="D44:L44"/>
    <mergeCell ref="M44:N44"/>
    <mergeCell ref="D45:O45"/>
    <mergeCell ref="A47:O47"/>
    <mergeCell ref="A35:C35"/>
    <mergeCell ref="F35:H35"/>
    <mergeCell ref="K35:M35"/>
    <mergeCell ref="A36:B36"/>
    <mergeCell ref="F36:G36"/>
    <mergeCell ref="A40:C40"/>
    <mergeCell ref="A1:O1"/>
    <mergeCell ref="A2:D2"/>
    <mergeCell ref="F2:I2"/>
    <mergeCell ref="K2:N2"/>
    <mergeCell ref="A30:C30"/>
    <mergeCell ref="F30:H30"/>
    <mergeCell ref="K30:M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Юра</cp:lastModifiedBy>
  <cp:lastPrinted>2014-06-21T13:12:50Z</cp:lastPrinted>
  <dcterms:modified xsi:type="dcterms:W3CDTF">2014-06-24T08:15:31Z</dcterms:modified>
  <cp:category/>
  <cp:version/>
  <cp:contentType/>
  <cp:contentStatus/>
</cp:coreProperties>
</file>