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6" activeTab="16"/>
  </bookViews>
  <sheets>
    <sheet name="рез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Лист1" sheetId="17" r:id="rId17"/>
  </sheets>
  <definedNames/>
  <calcPr fullCalcOnLoad="1"/>
</workbook>
</file>

<file path=xl/sharedStrings.xml><?xml version="1.0" encoding="utf-8"?>
<sst xmlns="http://schemas.openxmlformats.org/spreadsheetml/2006/main" count="372" uniqueCount="99">
  <si>
    <t>Технічний протокол</t>
  </si>
  <si>
    <t>м. Жашків</t>
  </si>
  <si>
    <t>Місце</t>
  </si>
  <si>
    <t>№ коня</t>
  </si>
  <si>
    <t>ПІБ вершника</t>
  </si>
  <si>
    <t>Рік нар.</t>
  </si>
  <si>
    <t>Розр.</t>
  </si>
  <si>
    <t>Команда</t>
  </si>
  <si>
    <t>Тренер</t>
  </si>
  <si>
    <t>Судді</t>
  </si>
  <si>
    <t>Заг.</t>
  </si>
  <si>
    <t>Заг %</t>
  </si>
  <si>
    <t>Помилка</t>
  </si>
  <si>
    <t>С</t>
  </si>
  <si>
    <t>C:</t>
  </si>
  <si>
    <t>E</t>
  </si>
  <si>
    <t>M</t>
  </si>
  <si>
    <t>№п/п</t>
  </si>
  <si>
    <t>1 пом. - 2 бала</t>
  </si>
  <si>
    <t>2 пом. - 4 бала</t>
  </si>
  <si>
    <t>Заг. бал</t>
  </si>
  <si>
    <t>Заг. %</t>
  </si>
  <si>
    <t>Кінь</t>
  </si>
  <si>
    <t>Вершник</t>
  </si>
  <si>
    <t>Головний суддя ___________________/Кириченко В.В./</t>
  </si>
  <si>
    <t>Головний секретар_________________/Трондіна Ю.В./</t>
  </si>
  <si>
    <t>КМС</t>
  </si>
  <si>
    <t>І</t>
  </si>
  <si>
    <t>МС</t>
  </si>
  <si>
    <t>Судді:</t>
  </si>
  <si>
    <t>Їзда UKR-M2</t>
  </si>
  <si>
    <t>E:</t>
  </si>
  <si>
    <t>M:</t>
  </si>
  <si>
    <t>самостійно</t>
  </si>
  <si>
    <t>Белова Валерія</t>
  </si>
  <si>
    <t>КСК ”Horses of Anastasia”,
м. Днепропетровск</t>
  </si>
  <si>
    <t>Ольга Чучкова</t>
  </si>
  <si>
    <t>Рудик Лариса</t>
  </si>
  <si>
    <t>КСК «Фаворит», Київська область</t>
  </si>
  <si>
    <t>Маринчак Л.Ю.</t>
  </si>
  <si>
    <t>Кличка коня, рік нар., стать, масть, порода, батько, мати, № паспорту, прізвище та ім’я власника</t>
  </si>
  <si>
    <t>ВІДКРИТІ ВСЕУКРАЇНСЬКІ ЗМАГАННЯ З КІННОГО СПОРТУ (ВИЇЗДКА) ІІ етап</t>
  </si>
  <si>
    <t>Масленнікова Анна</t>
  </si>
  <si>
    <t>Шкіптань Тетяна</t>
  </si>
  <si>
    <t>Ковшова Ольга</t>
  </si>
  <si>
    <t>Копилова-Черних Анна</t>
  </si>
  <si>
    <r>
      <rPr>
        <b/>
        <sz val="14"/>
        <color indexed="8"/>
        <rFont val="Bookman Old Style"/>
        <family val="1"/>
      </rPr>
      <t>Ліберо</t>
    </r>
    <r>
      <rPr>
        <sz val="14"/>
        <color indexed="8"/>
        <rFont val="Bookman Old Style"/>
        <family val="1"/>
      </rPr>
      <t>, 2006, мер., гн., Lotus-Traza, 702338, Острецов В.</t>
    </r>
  </si>
  <si>
    <t>Петриківський кінний завд</t>
  </si>
  <si>
    <t>Тетяна Копилова</t>
  </si>
  <si>
    <t>Єжель Світлана</t>
  </si>
  <si>
    <r>
      <rPr>
        <b/>
        <sz val="14"/>
        <color indexed="8"/>
        <rFont val="Bookman Old Style"/>
        <family val="1"/>
      </rPr>
      <t>Бонапарт</t>
    </r>
    <r>
      <rPr>
        <sz val="14"/>
        <color indexed="8"/>
        <rFont val="Bookman Old Style"/>
        <family val="1"/>
      </rPr>
      <t>, 2006, мер., т.-гн., УВП, Балатон-Тревога, 703156, Ткачов Володимир</t>
    </r>
  </si>
  <si>
    <t>ПВ Рязанова Олена, м. Донецьк</t>
  </si>
  <si>
    <t>Наталія Гуцу</t>
  </si>
  <si>
    <t xml:space="preserve">Габер Ірина </t>
  </si>
  <si>
    <r>
      <rPr>
        <b/>
        <sz val="14"/>
        <rFont val="Bookman Old Style"/>
        <family val="1"/>
      </rPr>
      <t>Реджинальд,</t>
    </r>
    <r>
      <rPr>
        <sz val="14"/>
        <rFont val="Bookman Old Style"/>
        <family val="1"/>
      </rPr>
      <t xml:space="preserve"> 2005, жер, темногнідий, ганновер, Дельфін - Рікі, 701263, Габер І.О.</t>
    </r>
  </si>
  <si>
    <t>м.Київ КСК"Grand Horsе"</t>
  </si>
  <si>
    <t>Світлана Шахрай</t>
  </si>
  <si>
    <t>Толпига Максим</t>
  </si>
  <si>
    <r>
      <rPr>
        <b/>
        <sz val="14"/>
        <color indexed="8"/>
        <rFont val="Bookman Old Style"/>
        <family val="1"/>
      </rPr>
      <t>Індаба</t>
    </r>
    <r>
      <rPr>
        <sz val="14"/>
        <color indexed="8"/>
        <rFont val="Bookman Old Style"/>
        <family val="1"/>
      </rPr>
      <t>, 2006, коб., т.-гн., УВП, Бахус-Ізлучина, 702187, Коломієць А.</t>
    </r>
  </si>
  <si>
    <t>ШВЇ Анни Коломієць, Київська обл.</t>
  </si>
  <si>
    <t>Анна Коломієць</t>
  </si>
  <si>
    <t>Колганова Олександра</t>
  </si>
  <si>
    <r>
      <rPr>
        <b/>
        <sz val="14"/>
        <color indexed="8"/>
        <rFont val="Bookman Old Style"/>
        <family val="1"/>
      </rPr>
      <t>Бурбон</t>
    </r>
    <r>
      <rPr>
        <sz val="14"/>
        <color indexed="8"/>
        <rFont val="Bookman Old Style"/>
        <family val="1"/>
      </rPr>
      <t>, 2004, мер., т.-гн., УВП, 152Багрянець-1086Бірма, 702642, Плачкова Марія</t>
    </r>
  </si>
  <si>
    <t>КСК "Світозар", Київська обл.</t>
  </si>
  <si>
    <t>Олег Ковшов</t>
  </si>
  <si>
    <r>
      <rPr>
        <b/>
        <sz val="14"/>
        <color indexed="8"/>
        <rFont val="Bookman Old Style"/>
        <family val="1"/>
      </rPr>
      <t>Овація</t>
    </r>
    <r>
      <rPr>
        <sz val="14"/>
        <color indexed="8"/>
        <rFont val="Bookman Old Style"/>
        <family val="1"/>
      </rPr>
      <t xml:space="preserve">, 2002, коб., руд., Ганнов., Ovod-Variatsiya, 701758, </t>
    </r>
  </si>
  <si>
    <t>Хасілєва Анастасія</t>
  </si>
  <si>
    <r>
      <rPr>
        <b/>
        <sz val="14"/>
        <color indexed="8"/>
        <rFont val="Bookman Old Style"/>
        <family val="1"/>
      </rPr>
      <t>Акробат</t>
    </r>
    <r>
      <rPr>
        <sz val="14"/>
        <color indexed="8"/>
        <rFont val="Bookman Old Style"/>
        <family val="1"/>
      </rPr>
      <t>, 2007, мер., вор., УВП, Бориспіль-Оденга, 702980, Хасілєва Анастасія</t>
    </r>
  </si>
  <si>
    <t>СДЮСШОР, м. Дніпропетровськ</t>
  </si>
  <si>
    <t>Віра Максименко</t>
  </si>
  <si>
    <r>
      <rPr>
        <b/>
        <sz val="14"/>
        <color indexed="8"/>
        <rFont val="Bookman Old Style"/>
        <family val="1"/>
      </rPr>
      <t>Voland</t>
    </r>
    <r>
      <rPr>
        <sz val="14"/>
        <color indexed="8"/>
        <rFont val="Bookman Old Style"/>
        <family val="1"/>
      </rPr>
      <t>, 2006, мер., вор., Ольденбурзька, Дон Григориус-Вывеска, 752854, Белокриницкая Алена.</t>
    </r>
  </si>
  <si>
    <t>Русанович Валерія</t>
  </si>
  <si>
    <r>
      <rPr>
        <b/>
        <sz val="14"/>
        <color indexed="8"/>
        <rFont val="Bookman Old Style"/>
        <family val="1"/>
      </rPr>
      <t>Тіберій</t>
    </r>
    <r>
      <rPr>
        <sz val="14"/>
        <color indexed="8"/>
        <rFont val="Bookman Old Style"/>
        <family val="1"/>
      </rPr>
      <t>, 2002, жер., руд., УВП, Бутафор-Тіара, Грищенко А.</t>
    </r>
  </si>
  <si>
    <t>Яна Русанович</t>
  </si>
  <si>
    <t>Харченко Ірина</t>
  </si>
  <si>
    <r>
      <rPr>
        <b/>
        <sz val="14"/>
        <color indexed="8"/>
        <rFont val="Bookman Old Style"/>
        <family val="1"/>
      </rPr>
      <t>Форпост</t>
    </r>
    <r>
      <rPr>
        <sz val="14"/>
        <color indexed="8"/>
        <rFont val="Bookman Old Style"/>
        <family val="1"/>
      </rPr>
      <t>, 2008, мер., вор., УВП, Образець-Фея, 702724, Токарєва Г.А.</t>
    </r>
  </si>
  <si>
    <t>ПВ Токарєва Г.А., м.Харків</t>
  </si>
  <si>
    <t>Роберт Зандвурт</t>
  </si>
  <si>
    <t>Шахрай Світлана</t>
  </si>
  <si>
    <r>
      <rPr>
        <b/>
        <sz val="14"/>
        <color indexed="8"/>
        <rFont val="Bookman Old Style"/>
        <family val="1"/>
      </rPr>
      <t>Віконт</t>
    </r>
    <r>
      <rPr>
        <sz val="14"/>
        <color indexed="8"/>
        <rFont val="Bookman Old Style"/>
        <family val="1"/>
      </rPr>
      <t>, 2004, мер, гн., УВП, Вердикт-Ізольда, 701279</t>
    </r>
  </si>
  <si>
    <t>Київська обл. "Колос", КСК "Оболонь"</t>
  </si>
  <si>
    <t>Юрій Ковшов, Світлана Кисельова</t>
  </si>
  <si>
    <t>Сорокіна Варвара</t>
  </si>
  <si>
    <r>
      <rPr>
        <b/>
        <sz val="14"/>
        <color indexed="8"/>
        <rFont val="Bookman Old Style"/>
        <family val="1"/>
      </rPr>
      <t>Артаго</t>
    </r>
    <r>
      <rPr>
        <sz val="14"/>
        <color indexed="8"/>
        <rFont val="Bookman Old Style"/>
        <family val="1"/>
      </rPr>
      <t>, 2001, мер., гн., УВП, Гейзер-Австрія, 702431, Рибалка А.Г.</t>
    </r>
  </si>
  <si>
    <t>КСБ "Динамо", м.Київ</t>
  </si>
  <si>
    <t>Лазуренко Олена</t>
  </si>
  <si>
    <r>
      <rPr>
        <b/>
        <sz val="14"/>
        <color indexed="8"/>
        <rFont val="Bookman Old Style"/>
        <family val="1"/>
      </rPr>
      <t>Harper-Don</t>
    </r>
    <r>
      <rPr>
        <sz val="14"/>
        <color indexed="8"/>
        <rFont val="Bookman Old Style"/>
        <family val="1"/>
      </rPr>
      <t>, 2006, мер., гн., трак., Hodkiy-Hamiza, 702220, Давинець Поліна</t>
    </r>
  </si>
  <si>
    <t>Diva Royal Dressage Team, м. Харків</t>
  </si>
  <si>
    <t>Ольга Акиншина</t>
  </si>
  <si>
    <t>Денисенко Оксана</t>
  </si>
  <si>
    <r>
      <rPr>
        <b/>
        <sz val="14"/>
        <color indexed="8"/>
        <rFont val="Bookman Old Style"/>
        <family val="1"/>
      </rPr>
      <t>Торез</t>
    </r>
    <r>
      <rPr>
        <sz val="14"/>
        <color indexed="8"/>
        <rFont val="Bookman Old Style"/>
        <family val="1"/>
      </rPr>
      <t>, 1999, мер., гн., УВП, Зампано-Трилогія, 70186, ПКЗ</t>
    </r>
  </si>
  <si>
    <r>
      <rPr>
        <b/>
        <sz val="14"/>
        <color indexed="8"/>
        <rFont val="Bookman Old Style"/>
        <family val="1"/>
      </rPr>
      <t>Лінфорд</t>
    </r>
    <r>
      <rPr>
        <sz val="14"/>
        <color indexed="8"/>
        <rFont val="Bookman Old Style"/>
        <family val="1"/>
      </rPr>
      <t>, 2007, мер., сір., вестф., LancerIII-Chenel, 702498, Рязанова Олена</t>
    </r>
  </si>
  <si>
    <t>в/к</t>
  </si>
  <si>
    <t>Петриківський кінний завод</t>
  </si>
  <si>
    <t>Не стартувала</t>
  </si>
  <si>
    <r>
      <rPr>
        <b/>
        <sz val="14"/>
        <color indexed="8"/>
        <rFont val="Bookman Old Style"/>
        <family val="1"/>
      </rPr>
      <t>Бурбон</t>
    </r>
    <r>
      <rPr>
        <sz val="14"/>
        <color indexed="8"/>
        <rFont val="Bookman Old Style"/>
        <family val="1"/>
      </rPr>
      <t>, 2004, мер., т.-гн., УВП, 152Багрянець-1086Бірма, 702642, Плачкова Марія</t>
    </r>
  </si>
  <si>
    <r>
      <rPr>
        <b/>
        <sz val="14"/>
        <color indexed="8"/>
        <rFont val="Bookman Old Style"/>
        <family val="1"/>
      </rPr>
      <t>Ліберо</t>
    </r>
    <r>
      <rPr>
        <sz val="14"/>
        <color indexed="8"/>
        <rFont val="Bookman Old Style"/>
        <family val="1"/>
      </rPr>
      <t>, 2006, мер., гн., Lotus-Traza, 702338, Острецов В.</t>
    </r>
  </si>
  <si>
    <t>Вик. розр.</t>
  </si>
  <si>
    <t>ІІ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</si>
</sst>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"/>
  </numFmts>
  <fonts count="64"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Bookman Old Style"/>
      <family val="1"/>
    </font>
    <font>
      <sz val="14"/>
      <color indexed="8"/>
      <name val="Times New Roman"/>
      <family val="1"/>
    </font>
    <font>
      <b/>
      <sz val="14"/>
      <color indexed="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1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4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6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5" fontId="7" fillId="0" borderId="10" xfId="0" applyNumberFormat="1" applyFont="1" applyBorder="1" applyAlignment="1">
      <alignment horizontal="right"/>
    </xf>
    <xf numFmtId="0" fontId="15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7" fillId="0" borderId="10" xfId="0" applyFont="1" applyBorder="1" applyAlignment="1">
      <alignment/>
    </xf>
    <xf numFmtId="165" fontId="1" fillId="35" borderId="10" xfId="0" applyNumberFormat="1" applyFont="1" applyFill="1" applyBorder="1" applyAlignment="1">
      <alignment/>
    </xf>
    <xf numFmtId="164" fontId="7" fillId="35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8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5" fontId="7" fillId="36" borderId="1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7" fillId="36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63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164" fontId="21" fillId="37" borderId="19" xfId="0" applyNumberFormat="1" applyFont="1" applyFill="1" applyBorder="1" applyAlignment="1">
      <alignment horizontal="center" vertical="center" wrapText="1"/>
    </xf>
    <xf numFmtId="1" fontId="21" fillId="37" borderId="22" xfId="0" applyNumberFormat="1" applyFont="1" applyFill="1" applyBorder="1" applyAlignment="1">
      <alignment horizontal="center" vertical="center" wrapText="1"/>
    </xf>
    <xf numFmtId="164" fontId="21" fillId="37" borderId="22" xfId="0" applyNumberFormat="1" applyFont="1" applyFill="1" applyBorder="1" applyAlignment="1">
      <alignment horizontal="center" vertical="center" wrapText="1"/>
    </xf>
    <xf numFmtId="1" fontId="21" fillId="37" borderId="23" xfId="0" applyNumberFormat="1" applyFont="1" applyFill="1" applyBorder="1" applyAlignment="1">
      <alignment horizontal="center" vertical="center" wrapText="1"/>
    </xf>
    <xf numFmtId="165" fontId="21" fillId="0" borderId="24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164" fontId="21" fillId="37" borderId="20" xfId="0" applyNumberFormat="1" applyFont="1" applyFill="1" applyBorder="1" applyAlignment="1">
      <alignment horizontal="center" vertical="center" wrapText="1"/>
    </xf>
    <xf numFmtId="1" fontId="21" fillId="37" borderId="14" xfId="0" applyNumberFormat="1" applyFont="1" applyFill="1" applyBorder="1" applyAlignment="1">
      <alignment horizontal="center" vertical="center" wrapText="1"/>
    </xf>
    <xf numFmtId="164" fontId="21" fillId="37" borderId="14" xfId="0" applyNumberFormat="1" applyFont="1" applyFill="1" applyBorder="1" applyAlignment="1">
      <alignment horizontal="center" vertical="center" wrapText="1"/>
    </xf>
    <xf numFmtId="1" fontId="21" fillId="37" borderId="15" xfId="0" applyNumberFormat="1" applyFont="1" applyFill="1" applyBorder="1" applyAlignment="1">
      <alignment horizontal="center" vertical="center" wrapText="1"/>
    </xf>
    <xf numFmtId="165" fontId="21" fillId="0" borderId="25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37" borderId="21" xfId="0" applyNumberFormat="1" applyFont="1" applyFill="1" applyBorder="1" applyAlignment="1">
      <alignment horizontal="center" vertical="center" wrapText="1"/>
    </xf>
    <xf numFmtId="1" fontId="21" fillId="37" borderId="16" xfId="0" applyNumberFormat="1" applyFont="1" applyFill="1" applyBorder="1" applyAlignment="1">
      <alignment horizontal="center" vertical="center" wrapText="1"/>
    </xf>
    <xf numFmtId="164" fontId="21" fillId="37" borderId="16" xfId="0" applyNumberFormat="1" applyFont="1" applyFill="1" applyBorder="1" applyAlignment="1">
      <alignment horizontal="center" vertical="center" wrapText="1"/>
    </xf>
    <xf numFmtId="1" fontId="21" fillId="37" borderId="17" xfId="0" applyNumberFormat="1" applyFont="1" applyFill="1" applyBorder="1" applyAlignment="1">
      <alignment horizontal="center" vertical="center" wrapText="1"/>
    </xf>
    <xf numFmtId="165" fontId="21" fillId="0" borderId="26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 wrapText="1"/>
    </xf>
    <xf numFmtId="164" fontId="21" fillId="0" borderId="27" xfId="0" applyNumberFormat="1" applyFont="1" applyFill="1" applyBorder="1" applyAlignment="1">
      <alignment horizontal="center" vertical="center" wrapText="1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" fontId="12" fillId="0" borderId="30" xfId="0" applyNumberFormat="1" applyFont="1" applyFill="1" applyBorder="1" applyAlignment="1">
      <alignment horizontal="center" vertical="center" wrapText="1"/>
    </xf>
    <xf numFmtId="164" fontId="21" fillId="37" borderId="25" xfId="0" applyNumberFormat="1" applyFont="1" applyFill="1" applyBorder="1" applyAlignment="1">
      <alignment horizontal="center" vertical="center" wrapText="1"/>
    </xf>
    <xf numFmtId="164" fontId="21" fillId="37" borderId="26" xfId="0" applyNumberFormat="1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1" fillId="37" borderId="27" xfId="0" applyNumberFormat="1" applyFont="1" applyFill="1" applyBorder="1" applyAlignment="1">
      <alignment horizontal="center" vertical="center" wrapText="1"/>
    </xf>
    <xf numFmtId="1" fontId="21" fillId="37" borderId="28" xfId="0" applyNumberFormat="1" applyFont="1" applyFill="1" applyBorder="1" applyAlignment="1">
      <alignment horizontal="center" vertical="center" wrapText="1"/>
    </xf>
    <xf numFmtId="1" fontId="21" fillId="37" borderId="29" xfId="0" applyNumberFormat="1" applyFont="1" applyFill="1" applyBorder="1" applyAlignment="1">
      <alignment horizontal="center" vertical="center" wrapText="1"/>
    </xf>
    <xf numFmtId="165" fontId="21" fillId="0" borderId="19" xfId="0" applyNumberFormat="1" applyFont="1" applyFill="1" applyBorder="1" applyAlignment="1">
      <alignment horizontal="center" vertical="center" wrapText="1"/>
    </xf>
    <xf numFmtId="165" fontId="21" fillId="0" borderId="20" xfId="0" applyNumberFormat="1" applyFont="1" applyFill="1" applyBorder="1" applyAlignment="1">
      <alignment horizontal="center" vertical="center" wrapText="1"/>
    </xf>
    <xf numFmtId="165" fontId="21" fillId="0" borderId="21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21" fillId="37" borderId="0" xfId="0" applyNumberFormat="1" applyFont="1" applyFill="1" applyBorder="1" applyAlignment="1">
      <alignment horizontal="center" vertical="center" wrapText="1"/>
    </xf>
    <xf numFmtId="1" fontId="21" fillId="37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21" xfId="0" applyFont="1" applyBorder="1" applyAlignment="1">
      <alignment horizontal="center" vertical="center" textRotation="90" wrapText="1"/>
    </xf>
    <xf numFmtId="0" fontId="28" fillId="0" borderId="22" xfId="0" applyFont="1" applyBorder="1" applyAlignment="1">
      <alignment horizontal="center" vertical="center" textRotation="90" wrapText="1"/>
    </xf>
    <xf numFmtId="0" fontId="28" fillId="0" borderId="16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6" fillId="35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164" fontId="21" fillId="37" borderId="32" xfId="0" applyNumberFormat="1" applyFont="1" applyFill="1" applyBorder="1" applyAlignment="1">
      <alignment horizontal="center" vertical="center" wrapText="1"/>
    </xf>
    <xf numFmtId="164" fontId="21" fillId="37" borderId="33" xfId="0" applyNumberFormat="1" applyFont="1" applyFill="1" applyBorder="1" applyAlignment="1">
      <alignment horizontal="center" vertical="center" wrapText="1"/>
    </xf>
    <xf numFmtId="164" fontId="21" fillId="37" borderId="34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247650</xdr:rowOff>
    </xdr:from>
    <xdr:to>
      <xdr:col>2</xdr:col>
      <xdr:colOff>66675</xdr:colOff>
      <xdr:row>0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981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0</xdr:row>
      <xdr:rowOff>323850</xdr:rowOff>
    </xdr:from>
    <xdr:to>
      <xdr:col>15</xdr:col>
      <xdr:colOff>466725</xdr:colOff>
      <xdr:row>0</xdr:row>
      <xdr:rowOff>333375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1295" t="34216" r="18537" b="27375"/>
        <a:stretch>
          <a:fillRect/>
        </a:stretch>
      </xdr:blipFill>
      <xdr:spPr>
        <a:xfrm>
          <a:off x="13954125" y="323850"/>
          <a:ext cx="1457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104775</xdr:rowOff>
    </xdr:from>
    <xdr:to>
      <xdr:col>1</xdr:col>
      <xdr:colOff>466725</xdr:colOff>
      <xdr:row>2</xdr:row>
      <xdr:rowOff>295275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161925</xdr:rowOff>
    </xdr:from>
    <xdr:to>
      <xdr:col>16</xdr:col>
      <xdr:colOff>104775</xdr:colOff>
      <xdr:row>3</xdr:row>
      <xdr:rowOff>57150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2"/>
        <a:srcRect l="21295" t="34216" r="18537" b="27375"/>
        <a:stretch>
          <a:fillRect/>
        </a:stretch>
      </xdr:blipFill>
      <xdr:spPr>
        <a:xfrm>
          <a:off x="14554200" y="161925"/>
          <a:ext cx="1200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247650</xdr:rowOff>
    </xdr:from>
    <xdr:to>
      <xdr:col>2</xdr:col>
      <xdr:colOff>66675</xdr:colOff>
      <xdr:row>0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981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0</xdr:row>
      <xdr:rowOff>323850</xdr:rowOff>
    </xdr:from>
    <xdr:to>
      <xdr:col>15</xdr:col>
      <xdr:colOff>466725</xdr:colOff>
      <xdr:row>0</xdr:row>
      <xdr:rowOff>333375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1295" t="34216" r="18537" b="27375"/>
        <a:stretch>
          <a:fillRect/>
        </a:stretch>
      </xdr:blipFill>
      <xdr:spPr>
        <a:xfrm>
          <a:off x="15116175" y="323850"/>
          <a:ext cx="1457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104775</xdr:rowOff>
    </xdr:from>
    <xdr:to>
      <xdr:col>1</xdr:col>
      <xdr:colOff>466725</xdr:colOff>
      <xdr:row>2</xdr:row>
      <xdr:rowOff>295275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161925</xdr:rowOff>
    </xdr:from>
    <xdr:to>
      <xdr:col>16</xdr:col>
      <xdr:colOff>104775</xdr:colOff>
      <xdr:row>3</xdr:row>
      <xdr:rowOff>57150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2"/>
        <a:srcRect l="21295" t="34216" r="18537" b="27375"/>
        <a:stretch>
          <a:fillRect/>
        </a:stretch>
      </xdr:blipFill>
      <xdr:spPr>
        <a:xfrm>
          <a:off x="15716250" y="161925"/>
          <a:ext cx="1200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70" zoomScaleNormal="70" zoomScalePageLayoutView="0" workbookViewId="0" topLeftCell="A14">
      <selection activeCell="Q20" sqref="Q20"/>
    </sheetView>
  </sheetViews>
  <sheetFormatPr defaultColWidth="9.140625" defaultRowHeight="12.75"/>
  <cols>
    <col min="1" max="1" width="6.8515625" style="1" customWidth="1"/>
    <col min="2" max="2" width="7.140625" style="1" customWidth="1"/>
    <col min="3" max="3" width="34.140625" style="1" bestFit="1" customWidth="1"/>
    <col min="4" max="4" width="8.140625" style="1" customWidth="1"/>
    <col min="5" max="5" width="10.7109375" style="1" customWidth="1"/>
    <col min="6" max="6" width="45.28125" style="1" customWidth="1"/>
    <col min="7" max="7" width="32.00390625" style="2" customWidth="1"/>
    <col min="8" max="8" width="22.7109375" style="1" customWidth="1"/>
    <col min="9" max="9" width="10.421875" style="1" customWidth="1"/>
    <col min="10" max="10" width="5.57421875" style="1" customWidth="1"/>
    <col min="11" max="11" width="9.421875" style="1" customWidth="1"/>
    <col min="12" max="12" width="5.8515625" style="1" customWidth="1"/>
    <col min="13" max="13" width="10.00390625" style="1" customWidth="1"/>
    <col min="14" max="14" width="5.28125" style="1" customWidth="1"/>
    <col min="15" max="16" width="10.57421875" style="1" customWidth="1"/>
    <col min="17" max="17" width="5.8515625" style="3" customWidth="1"/>
    <col min="18" max="18" width="4.8515625" style="1" customWidth="1"/>
    <col min="19" max="19" width="2.8515625" style="1" customWidth="1"/>
    <col min="20" max="20" width="2.57421875" style="1" customWidth="1"/>
    <col min="21" max="21" width="4.140625" style="1" customWidth="1"/>
    <col min="22" max="22" width="6.00390625" style="1" customWidth="1"/>
    <col min="23" max="23" width="4.57421875" style="1" customWidth="1"/>
    <col min="24" max="16384" width="9.140625" style="1" customWidth="1"/>
  </cols>
  <sheetData>
    <row r="1" spans="1:20" s="5" customFormat="1" ht="27.75" customHeight="1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4"/>
      <c r="S1" s="4"/>
      <c r="T1" s="4"/>
    </row>
    <row r="2" spans="1:21" s="5" customFormat="1" ht="26.25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4"/>
      <c r="S2" s="4"/>
      <c r="T2" s="4"/>
      <c r="U2" s="4"/>
    </row>
    <row r="3" spans="1:21" s="5" customFormat="1" ht="24.75" customHeight="1">
      <c r="A3" s="132" t="s">
        <v>30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6"/>
      <c r="S3" s="6"/>
      <c r="T3" s="6"/>
      <c r="U3" s="6"/>
    </row>
    <row r="4" spans="3:17" s="7" customFormat="1" ht="21.75" customHeight="1">
      <c r="C4" s="8">
        <v>41811</v>
      </c>
      <c r="D4" s="9"/>
      <c r="H4" s="9"/>
      <c r="M4" s="7" t="s">
        <v>1</v>
      </c>
      <c r="Q4" s="10"/>
    </row>
    <row r="5" spans="3:13" ht="21.75" customHeight="1" thickBot="1">
      <c r="C5" s="11"/>
      <c r="D5" s="12"/>
      <c r="H5" s="12"/>
      <c r="M5" s="13"/>
    </row>
    <row r="6" spans="1:17" ht="18.75" customHeight="1">
      <c r="A6" s="133" t="s">
        <v>2</v>
      </c>
      <c r="B6" s="135" t="s">
        <v>3</v>
      </c>
      <c r="C6" s="137" t="s">
        <v>4</v>
      </c>
      <c r="D6" s="137" t="s">
        <v>5</v>
      </c>
      <c r="E6" s="137" t="s">
        <v>6</v>
      </c>
      <c r="F6" s="137" t="s">
        <v>40</v>
      </c>
      <c r="G6" s="137" t="s">
        <v>7</v>
      </c>
      <c r="H6" s="139" t="s">
        <v>8</v>
      </c>
      <c r="I6" s="141" t="s">
        <v>9</v>
      </c>
      <c r="J6" s="142"/>
      <c r="K6" s="142"/>
      <c r="L6" s="142"/>
      <c r="M6" s="142"/>
      <c r="N6" s="143"/>
      <c r="O6" s="144" t="s">
        <v>10</v>
      </c>
      <c r="P6" s="146" t="s">
        <v>11</v>
      </c>
      <c r="Q6" s="148" t="s">
        <v>12</v>
      </c>
    </row>
    <row r="7" spans="1:17" ht="36.75" customHeight="1" thickBot="1">
      <c r="A7" s="134"/>
      <c r="B7" s="136"/>
      <c r="C7" s="138"/>
      <c r="D7" s="138"/>
      <c r="E7" s="138"/>
      <c r="F7" s="138"/>
      <c r="G7" s="138"/>
      <c r="H7" s="140"/>
      <c r="I7" s="150" t="s">
        <v>15</v>
      </c>
      <c r="J7" s="151"/>
      <c r="K7" s="151" t="s">
        <v>13</v>
      </c>
      <c r="L7" s="151"/>
      <c r="M7" s="151" t="s">
        <v>16</v>
      </c>
      <c r="N7" s="152"/>
      <c r="O7" s="145"/>
      <c r="P7" s="147"/>
      <c r="Q7" s="149"/>
    </row>
    <row r="8" spans="1:20" s="14" customFormat="1" ht="36">
      <c r="A8" s="79">
        <f aca="true" t="shared" si="0" ref="A8:A22">RANK(P8,$P$8:$P$22)</f>
        <v>1</v>
      </c>
      <c r="B8" s="75">
        <v>94</v>
      </c>
      <c r="C8" s="67" t="s">
        <v>45</v>
      </c>
      <c r="D8" s="68">
        <v>1984</v>
      </c>
      <c r="E8" s="68" t="s">
        <v>26</v>
      </c>
      <c r="F8" s="76" t="s">
        <v>46</v>
      </c>
      <c r="G8" s="76" t="s">
        <v>47</v>
      </c>
      <c r="H8" s="69" t="s">
        <v>48</v>
      </c>
      <c r="I8" s="82">
        <f>1!$D$38</f>
        <v>66.08108108108108</v>
      </c>
      <c r="J8" s="83">
        <f aca="true" t="shared" si="1" ref="J8:J18">RANK(I8,$I$8:$I$22)</f>
        <v>1</v>
      </c>
      <c r="K8" s="84">
        <f>1!$I$38</f>
        <v>61.08108108108108</v>
      </c>
      <c r="L8" s="83">
        <f aca="true" t="shared" si="2" ref="L8:L18">RANK(K8,$K$8:$K$22)</f>
        <v>1</v>
      </c>
      <c r="M8" s="84">
        <f>1!$N$38</f>
        <v>61.891891891891895</v>
      </c>
      <c r="N8" s="85">
        <f aca="true" t="shared" si="3" ref="N8:N18">RANK(M8,$M$8:$M$22)</f>
        <v>4</v>
      </c>
      <c r="O8" s="86">
        <f>1!$D$42</f>
        <v>699.5</v>
      </c>
      <c r="P8" s="87">
        <f>1!$D$43</f>
        <v>63.01801801801802</v>
      </c>
      <c r="Q8" s="62">
        <v>1</v>
      </c>
      <c r="T8" s="15"/>
    </row>
    <row r="9" spans="1:19" s="14" customFormat="1" ht="54">
      <c r="A9" s="80">
        <f t="shared" si="0"/>
        <v>6</v>
      </c>
      <c r="B9" s="67">
        <v>66</v>
      </c>
      <c r="C9" s="68" t="s">
        <v>49</v>
      </c>
      <c r="D9" s="68">
        <v>1984</v>
      </c>
      <c r="E9" s="68" t="s">
        <v>26</v>
      </c>
      <c r="F9" s="76" t="s">
        <v>50</v>
      </c>
      <c r="G9" s="76" t="s">
        <v>51</v>
      </c>
      <c r="H9" s="69" t="s">
        <v>52</v>
      </c>
      <c r="I9" s="88">
        <f>2!$D$38</f>
        <v>61.351351351351354</v>
      </c>
      <c r="J9" s="89">
        <f t="shared" si="1"/>
        <v>6</v>
      </c>
      <c r="K9" s="90">
        <f>2!$I$38</f>
        <v>57.567567567567565</v>
      </c>
      <c r="L9" s="89">
        <f t="shared" si="2"/>
        <v>7</v>
      </c>
      <c r="M9" s="90">
        <f>2!$N$38</f>
        <v>61.486486486486484</v>
      </c>
      <c r="N9" s="91">
        <f t="shared" si="3"/>
        <v>6</v>
      </c>
      <c r="O9" s="92">
        <f>2!$D$42</f>
        <v>667.5</v>
      </c>
      <c r="P9" s="93">
        <f>2!$D$43</f>
        <v>60.13513513513514</v>
      </c>
      <c r="Q9" s="63"/>
      <c r="S9" s="16"/>
    </row>
    <row r="10" spans="1:17" s="14" customFormat="1" ht="72">
      <c r="A10" s="80">
        <f t="shared" si="0"/>
        <v>3</v>
      </c>
      <c r="B10" s="67">
        <v>72</v>
      </c>
      <c r="C10" s="68" t="s">
        <v>53</v>
      </c>
      <c r="D10" s="68">
        <v>1967</v>
      </c>
      <c r="E10" s="68" t="s">
        <v>27</v>
      </c>
      <c r="F10" s="77" t="s">
        <v>54</v>
      </c>
      <c r="G10" s="77" t="s">
        <v>55</v>
      </c>
      <c r="H10" s="69" t="s">
        <v>56</v>
      </c>
      <c r="I10" s="88">
        <f>3!$D$38</f>
        <v>63.91891891891892</v>
      </c>
      <c r="J10" s="89">
        <f t="shared" si="1"/>
        <v>3</v>
      </c>
      <c r="K10" s="90">
        <f>3!$I$38</f>
        <v>59.189189189189186</v>
      </c>
      <c r="L10" s="89">
        <f t="shared" si="2"/>
        <v>6</v>
      </c>
      <c r="M10" s="90">
        <f>3!$N$38</f>
        <v>63.648648648648646</v>
      </c>
      <c r="N10" s="91">
        <f t="shared" si="3"/>
        <v>1</v>
      </c>
      <c r="O10" s="92">
        <f>3!$D$42</f>
        <v>691</v>
      </c>
      <c r="P10" s="93">
        <f>3!$D$43</f>
        <v>62.25225225225225</v>
      </c>
      <c r="Q10" s="63"/>
    </row>
    <row r="11" spans="1:17" s="14" customFormat="1" ht="54">
      <c r="A11" s="80">
        <f t="shared" si="0"/>
        <v>8</v>
      </c>
      <c r="B11" s="67">
        <v>29</v>
      </c>
      <c r="C11" s="68" t="s">
        <v>57</v>
      </c>
      <c r="D11" s="68">
        <v>1982</v>
      </c>
      <c r="E11" s="68" t="s">
        <v>26</v>
      </c>
      <c r="F11" s="76" t="s">
        <v>58</v>
      </c>
      <c r="G11" s="77" t="s">
        <v>59</v>
      </c>
      <c r="H11" s="69" t="s">
        <v>60</v>
      </c>
      <c r="I11" s="88">
        <f>4!$D$38</f>
        <v>60.810810810810814</v>
      </c>
      <c r="J11" s="89">
        <f t="shared" si="1"/>
        <v>7</v>
      </c>
      <c r="K11" s="90">
        <f>4!$I$38</f>
        <v>55.4054054054054</v>
      </c>
      <c r="L11" s="89">
        <f t="shared" si="2"/>
        <v>12</v>
      </c>
      <c r="M11" s="90">
        <f>4!$N$38</f>
        <v>60.4054054054054</v>
      </c>
      <c r="N11" s="91">
        <f t="shared" si="3"/>
        <v>7</v>
      </c>
      <c r="O11" s="92">
        <f>4!$D$42</f>
        <v>653.5</v>
      </c>
      <c r="P11" s="93">
        <f>4!$D$43</f>
        <v>58.87387387387387</v>
      </c>
      <c r="Q11" s="64">
        <v>1</v>
      </c>
    </row>
    <row r="12" spans="1:17" s="14" customFormat="1" ht="72">
      <c r="A12" s="80">
        <f t="shared" si="0"/>
        <v>15</v>
      </c>
      <c r="B12" s="67">
        <v>42</v>
      </c>
      <c r="C12" s="68" t="s">
        <v>61</v>
      </c>
      <c r="D12" s="68">
        <v>1987</v>
      </c>
      <c r="E12" s="68" t="s">
        <v>26</v>
      </c>
      <c r="F12" s="76" t="s">
        <v>62</v>
      </c>
      <c r="G12" s="76" t="s">
        <v>63</v>
      </c>
      <c r="H12" s="69" t="s">
        <v>64</v>
      </c>
      <c r="I12" s="88">
        <f>5!$D$38</f>
        <v>0</v>
      </c>
      <c r="J12" s="89">
        <f t="shared" si="1"/>
        <v>15</v>
      </c>
      <c r="K12" s="90">
        <f>5!$I$38</f>
        <v>0</v>
      </c>
      <c r="L12" s="89">
        <f t="shared" si="2"/>
        <v>15</v>
      </c>
      <c r="M12" s="90">
        <f>5!$N$38</f>
        <v>0</v>
      </c>
      <c r="N12" s="91">
        <f t="shared" si="3"/>
        <v>15</v>
      </c>
      <c r="O12" s="92">
        <f>5!$D$42</f>
        <v>0</v>
      </c>
      <c r="P12" s="93">
        <f>5!$D$43</f>
        <v>0</v>
      </c>
      <c r="Q12" s="64"/>
    </row>
    <row r="13" spans="1:17" s="14" customFormat="1" ht="54">
      <c r="A13" s="80">
        <f t="shared" si="0"/>
        <v>14</v>
      </c>
      <c r="B13" s="67">
        <v>28</v>
      </c>
      <c r="C13" s="68" t="s">
        <v>37</v>
      </c>
      <c r="D13" s="68">
        <v>1965</v>
      </c>
      <c r="E13" s="68" t="s">
        <v>28</v>
      </c>
      <c r="F13" s="76" t="s">
        <v>65</v>
      </c>
      <c r="G13" s="76" t="s">
        <v>38</v>
      </c>
      <c r="H13" s="70" t="s">
        <v>39</v>
      </c>
      <c r="I13" s="88">
        <f>6!$D$38</f>
        <v>54.189189189189186</v>
      </c>
      <c r="J13" s="89">
        <f t="shared" si="1"/>
        <v>12</v>
      </c>
      <c r="K13" s="90">
        <f>6!$I$38</f>
        <v>53.648648648648646</v>
      </c>
      <c r="L13" s="89">
        <f t="shared" si="2"/>
        <v>14</v>
      </c>
      <c r="M13" s="90">
        <f>6!$N$38</f>
        <v>50.270270270270274</v>
      </c>
      <c r="N13" s="91">
        <f t="shared" si="3"/>
        <v>14</v>
      </c>
      <c r="O13" s="92">
        <f>6!$D$42</f>
        <v>585</v>
      </c>
      <c r="P13" s="93">
        <f>6!$D$43</f>
        <v>52.70270270270271</v>
      </c>
      <c r="Q13" s="65">
        <v>2</v>
      </c>
    </row>
    <row r="14" spans="1:19" s="14" customFormat="1" ht="54">
      <c r="A14" s="80">
        <f t="shared" si="0"/>
        <v>13</v>
      </c>
      <c r="B14" s="67">
        <v>97</v>
      </c>
      <c r="C14" s="68" t="s">
        <v>66</v>
      </c>
      <c r="D14" s="68">
        <v>1994</v>
      </c>
      <c r="E14" s="68" t="s">
        <v>26</v>
      </c>
      <c r="F14" s="76" t="s">
        <v>67</v>
      </c>
      <c r="G14" s="76" t="s">
        <v>68</v>
      </c>
      <c r="H14" s="69" t="s">
        <v>69</v>
      </c>
      <c r="I14" s="88">
        <f>7!$D$38</f>
        <v>53.37837837837838</v>
      </c>
      <c r="J14" s="89">
        <f t="shared" si="1"/>
        <v>14</v>
      </c>
      <c r="K14" s="90">
        <f>7!$I$38</f>
        <v>56.08108108108108</v>
      </c>
      <c r="L14" s="89">
        <f t="shared" si="2"/>
        <v>8</v>
      </c>
      <c r="M14" s="90">
        <f>7!$N$38</f>
        <v>55.4054054054054</v>
      </c>
      <c r="N14" s="91">
        <f t="shared" si="3"/>
        <v>13</v>
      </c>
      <c r="O14" s="92">
        <f>7!$D$42</f>
        <v>610</v>
      </c>
      <c r="P14" s="93">
        <f>7!$D$43</f>
        <v>54.95495495495495</v>
      </c>
      <c r="Q14" s="63">
        <v>1</v>
      </c>
      <c r="S14" s="16"/>
    </row>
    <row r="15" spans="1:17" s="14" customFormat="1" ht="72">
      <c r="A15" s="80">
        <f t="shared" si="0"/>
        <v>10</v>
      </c>
      <c r="B15" s="67">
        <v>51</v>
      </c>
      <c r="C15" s="68" t="s">
        <v>34</v>
      </c>
      <c r="D15" s="68">
        <v>1990</v>
      </c>
      <c r="E15" s="68" t="s">
        <v>26</v>
      </c>
      <c r="F15" s="76" t="s">
        <v>70</v>
      </c>
      <c r="G15" s="76" t="s">
        <v>35</v>
      </c>
      <c r="H15" s="69" t="s">
        <v>36</v>
      </c>
      <c r="I15" s="88">
        <f>8!$D$38</f>
        <v>58.648648648648646</v>
      </c>
      <c r="J15" s="89">
        <f t="shared" si="1"/>
        <v>9</v>
      </c>
      <c r="K15" s="90">
        <f>8!$I$38</f>
        <v>55.945945945945944</v>
      </c>
      <c r="L15" s="89">
        <f t="shared" si="2"/>
        <v>9</v>
      </c>
      <c r="M15" s="90">
        <f>8!$N$38</f>
        <v>59.86486486486486</v>
      </c>
      <c r="N15" s="91">
        <f t="shared" si="3"/>
        <v>9</v>
      </c>
      <c r="O15" s="92">
        <f>8!$D$42</f>
        <v>645.5</v>
      </c>
      <c r="P15" s="93">
        <f>8!$D$43</f>
        <v>58.15315315315315</v>
      </c>
      <c r="Q15" s="63"/>
    </row>
    <row r="16" spans="1:17" s="14" customFormat="1" ht="54">
      <c r="A16" s="80">
        <f t="shared" si="0"/>
        <v>7</v>
      </c>
      <c r="B16" s="67">
        <v>16</v>
      </c>
      <c r="C16" s="68" t="s">
        <v>71</v>
      </c>
      <c r="D16" s="68">
        <v>1995</v>
      </c>
      <c r="E16" s="68" t="s">
        <v>28</v>
      </c>
      <c r="F16" s="76" t="s">
        <v>72</v>
      </c>
      <c r="G16" s="77" t="s">
        <v>55</v>
      </c>
      <c r="H16" s="69" t="s">
        <v>73</v>
      </c>
      <c r="I16" s="88">
        <f>9!$D$38</f>
        <v>57.972972972972975</v>
      </c>
      <c r="J16" s="89">
        <f t="shared" si="1"/>
        <v>10</v>
      </c>
      <c r="K16" s="90">
        <f>9!$I$38</f>
        <v>59.32432432432432</v>
      </c>
      <c r="L16" s="89">
        <f t="shared" si="2"/>
        <v>5</v>
      </c>
      <c r="M16" s="90">
        <f>9!$N$38</f>
        <v>59.729729729729726</v>
      </c>
      <c r="N16" s="91">
        <f t="shared" si="3"/>
        <v>10</v>
      </c>
      <c r="O16" s="92">
        <f>9!$D$42</f>
        <v>655</v>
      </c>
      <c r="P16" s="93">
        <f>9!$D$43</f>
        <v>59.00900900900901</v>
      </c>
      <c r="Q16" s="64"/>
    </row>
    <row r="17" spans="1:17" s="14" customFormat="1" ht="54">
      <c r="A17" s="80">
        <f t="shared" si="0"/>
        <v>2</v>
      </c>
      <c r="B17" s="67">
        <v>15</v>
      </c>
      <c r="C17" s="68" t="s">
        <v>74</v>
      </c>
      <c r="D17" s="68">
        <v>1988</v>
      </c>
      <c r="E17" s="68" t="s">
        <v>28</v>
      </c>
      <c r="F17" s="76" t="s">
        <v>75</v>
      </c>
      <c r="G17" s="76" t="s">
        <v>76</v>
      </c>
      <c r="H17" s="69" t="s">
        <v>77</v>
      </c>
      <c r="I17" s="88">
        <f>'10'!$D$38</f>
        <v>62.567567567567565</v>
      </c>
      <c r="J17" s="89">
        <f t="shared" si="1"/>
        <v>4</v>
      </c>
      <c r="K17" s="90">
        <f>'10'!$I$38</f>
        <v>61.08108108108108</v>
      </c>
      <c r="L17" s="89">
        <f t="shared" si="2"/>
        <v>1</v>
      </c>
      <c r="M17" s="90">
        <f>'10'!$N$38</f>
        <v>63.648648648648646</v>
      </c>
      <c r="N17" s="91">
        <f t="shared" si="3"/>
        <v>1</v>
      </c>
      <c r="O17" s="92">
        <f>'10'!$D$42</f>
        <v>693</v>
      </c>
      <c r="P17" s="93">
        <f>'10'!$D$43</f>
        <v>62.43243243243243</v>
      </c>
      <c r="Q17" s="63"/>
    </row>
    <row r="18" spans="1:17" s="14" customFormat="1" ht="54">
      <c r="A18" s="80">
        <f t="shared" si="0"/>
        <v>9</v>
      </c>
      <c r="B18" s="67">
        <v>88</v>
      </c>
      <c r="C18" s="68" t="s">
        <v>78</v>
      </c>
      <c r="D18" s="68"/>
      <c r="E18" s="68" t="s">
        <v>26</v>
      </c>
      <c r="F18" s="76" t="s">
        <v>79</v>
      </c>
      <c r="G18" s="77" t="s">
        <v>80</v>
      </c>
      <c r="H18" s="69" t="s">
        <v>81</v>
      </c>
      <c r="I18" s="88">
        <f>'11'!$D$38</f>
        <v>59.5945945945946</v>
      </c>
      <c r="J18" s="89">
        <f t="shared" si="1"/>
        <v>8</v>
      </c>
      <c r="K18" s="90">
        <f>'11'!$I$38</f>
        <v>55.67567567567568</v>
      </c>
      <c r="L18" s="89">
        <f t="shared" si="2"/>
        <v>10</v>
      </c>
      <c r="M18" s="90">
        <f>'11'!$N$38</f>
        <v>60.4054054054054</v>
      </c>
      <c r="N18" s="91">
        <f t="shared" si="3"/>
        <v>7</v>
      </c>
      <c r="O18" s="92">
        <f>'11'!$D$42</f>
        <v>650</v>
      </c>
      <c r="P18" s="93">
        <f>'11'!$D$43</f>
        <v>58.55855855855856</v>
      </c>
      <c r="Q18" s="65"/>
    </row>
    <row r="19" spans="1:17" s="14" customFormat="1" ht="54">
      <c r="A19" s="80">
        <f t="shared" si="0"/>
        <v>12</v>
      </c>
      <c r="B19" s="67">
        <v>75</v>
      </c>
      <c r="C19" s="68" t="s">
        <v>82</v>
      </c>
      <c r="D19" s="68">
        <v>1989</v>
      </c>
      <c r="E19" s="68" t="s">
        <v>28</v>
      </c>
      <c r="F19" s="76" t="s">
        <v>83</v>
      </c>
      <c r="G19" s="76" t="s">
        <v>84</v>
      </c>
      <c r="H19" s="70" t="s">
        <v>33</v>
      </c>
      <c r="I19" s="88">
        <f>'12'!$D$38</f>
        <v>53.648648648648646</v>
      </c>
      <c r="J19" s="89">
        <f>RANK(I19,$I$8:$I$22)</f>
        <v>13</v>
      </c>
      <c r="K19" s="90">
        <f>'12'!$I$38</f>
        <v>55.67567567567568</v>
      </c>
      <c r="L19" s="89">
        <f>RANK(K19,$K$8:$K$22)</f>
        <v>10</v>
      </c>
      <c r="M19" s="90">
        <f>'12'!$N$38</f>
        <v>57.972972972972975</v>
      </c>
      <c r="N19" s="91">
        <f>RANK(M19,$M$8:$M$22)</f>
        <v>12</v>
      </c>
      <c r="O19" s="92">
        <f>'12'!$D$42</f>
        <v>619</v>
      </c>
      <c r="P19" s="93">
        <f>'12'!$D$43</f>
        <v>55.765765765765764</v>
      </c>
      <c r="Q19" s="74">
        <v>1</v>
      </c>
    </row>
    <row r="20" spans="1:17" s="14" customFormat="1" ht="54">
      <c r="A20" s="80">
        <f t="shared" si="0"/>
        <v>11</v>
      </c>
      <c r="B20" s="67">
        <v>80</v>
      </c>
      <c r="C20" s="68" t="s">
        <v>85</v>
      </c>
      <c r="D20" s="68">
        <v>1984</v>
      </c>
      <c r="E20" s="68" t="s">
        <v>26</v>
      </c>
      <c r="F20" s="76" t="s">
        <v>86</v>
      </c>
      <c r="G20" s="76" t="s">
        <v>87</v>
      </c>
      <c r="H20" s="69" t="s">
        <v>88</v>
      </c>
      <c r="I20" s="88">
        <f>'13'!$D$38</f>
        <v>57.83783783783784</v>
      </c>
      <c r="J20" s="89">
        <f>RANK(I20,$I$8:$I$22)</f>
        <v>11</v>
      </c>
      <c r="K20" s="90">
        <f>'13'!$I$38</f>
        <v>54.189189189189186</v>
      </c>
      <c r="L20" s="89">
        <f>RANK(K20,$K$8:$K$22)</f>
        <v>13</v>
      </c>
      <c r="M20" s="90">
        <f>'13'!$N$38</f>
        <v>58.513513513513516</v>
      </c>
      <c r="N20" s="91">
        <f>RANK(M20,$M$8:$M$22)</f>
        <v>11</v>
      </c>
      <c r="O20" s="92">
        <f>'13'!$D$42</f>
        <v>631</v>
      </c>
      <c r="P20" s="93">
        <f>'13'!$D$43</f>
        <v>56.84684684684685</v>
      </c>
      <c r="Q20" s="74"/>
    </row>
    <row r="21" spans="1:17" s="14" customFormat="1" ht="54">
      <c r="A21" s="80">
        <f t="shared" si="0"/>
        <v>5</v>
      </c>
      <c r="B21" s="67">
        <v>95</v>
      </c>
      <c r="C21" s="68" t="s">
        <v>89</v>
      </c>
      <c r="D21" s="68">
        <v>1989</v>
      </c>
      <c r="E21" s="68" t="s">
        <v>26</v>
      </c>
      <c r="F21" s="76" t="s">
        <v>90</v>
      </c>
      <c r="G21" s="76" t="s">
        <v>47</v>
      </c>
      <c r="H21" s="69" t="s">
        <v>48</v>
      </c>
      <c r="I21" s="88">
        <f>'14'!$D$38</f>
        <v>62.027027027027025</v>
      </c>
      <c r="J21" s="89">
        <f>RANK(I21,$I$8:$I$22)</f>
        <v>5</v>
      </c>
      <c r="K21" s="90">
        <f>'14'!$I$38</f>
        <v>59.86486486486486</v>
      </c>
      <c r="L21" s="89">
        <f>RANK(K21,$K$8:$K$22)</f>
        <v>4</v>
      </c>
      <c r="M21" s="90">
        <f>'14'!$N$38</f>
        <v>63.513513513513516</v>
      </c>
      <c r="N21" s="91">
        <f>RANK(M21,$M$8:$M$22)</f>
        <v>3</v>
      </c>
      <c r="O21" s="92">
        <f>'14'!$D$42</f>
        <v>686</v>
      </c>
      <c r="P21" s="93">
        <f>'14'!$D$43</f>
        <v>61.80180180180181</v>
      </c>
      <c r="Q21" s="74">
        <v>2</v>
      </c>
    </row>
    <row r="22" spans="1:19" s="14" customFormat="1" ht="54.75" thickBot="1">
      <c r="A22" s="81">
        <f t="shared" si="0"/>
        <v>4</v>
      </c>
      <c r="B22" s="71">
        <v>65</v>
      </c>
      <c r="C22" s="72" t="s">
        <v>49</v>
      </c>
      <c r="D22" s="72">
        <v>1984</v>
      </c>
      <c r="E22" s="72" t="s">
        <v>26</v>
      </c>
      <c r="F22" s="78" t="s">
        <v>91</v>
      </c>
      <c r="G22" s="78" t="s">
        <v>51</v>
      </c>
      <c r="H22" s="73" t="s">
        <v>52</v>
      </c>
      <c r="I22" s="94">
        <f>'15'!$D$38</f>
        <v>64.32432432432432</v>
      </c>
      <c r="J22" s="95">
        <f>RANK(I22,$I$8:$I$22)</f>
        <v>2</v>
      </c>
      <c r="K22" s="96">
        <f>'15'!$I$38</f>
        <v>60</v>
      </c>
      <c r="L22" s="95">
        <f>RANK(K22,$K$8:$K$22)</f>
        <v>3</v>
      </c>
      <c r="M22" s="96">
        <f>'15'!$N$38</f>
        <v>61.75675675675676</v>
      </c>
      <c r="N22" s="97">
        <f>RANK(M22,$M$8:$M$22)</f>
        <v>5</v>
      </c>
      <c r="O22" s="98">
        <f>'15'!$D$42</f>
        <v>688.5</v>
      </c>
      <c r="P22" s="99">
        <f>'15'!$D$43</f>
        <v>62.02702702702703</v>
      </c>
      <c r="Q22" s="66">
        <v>1</v>
      </c>
      <c r="S22" s="16"/>
    </row>
    <row r="23" ht="15" customHeight="1"/>
    <row r="24" spans="5:7" ht="18.75">
      <c r="E24" s="60" t="s">
        <v>29</v>
      </c>
      <c r="F24" s="17" t="s">
        <v>31</v>
      </c>
      <c r="G24" s="18" t="s">
        <v>42</v>
      </c>
    </row>
    <row r="25" spans="6:7" ht="18.75">
      <c r="F25" s="17" t="s">
        <v>14</v>
      </c>
      <c r="G25" s="18" t="s">
        <v>43</v>
      </c>
    </row>
    <row r="26" spans="6:7" ht="18.75">
      <c r="F26" s="17" t="s">
        <v>32</v>
      </c>
      <c r="G26" s="18" t="s">
        <v>44</v>
      </c>
    </row>
    <row r="28" spans="1:8" ht="18.75">
      <c r="A28" s="7" t="s">
        <v>24</v>
      </c>
      <c r="B28" s="7"/>
      <c r="C28" s="7"/>
      <c r="D28" s="7"/>
      <c r="E28" s="19"/>
      <c r="F28" s="20"/>
      <c r="G28" s="21"/>
      <c r="H28" s="22" t="s">
        <v>25</v>
      </c>
    </row>
  </sheetData>
  <sheetProtection selectLockedCells="1" selectUnlockedCells="1"/>
  <mergeCells count="18">
    <mergeCell ref="H6:H7"/>
    <mergeCell ref="I6:N6"/>
    <mergeCell ref="O6:O7"/>
    <mergeCell ref="P6:P7"/>
    <mergeCell ref="Q6:Q7"/>
    <mergeCell ref="I7:J7"/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</mergeCells>
  <printOptions/>
  <pageMargins left="0.43333333333333335" right="0.15763888888888888" top="0.43333333333333335" bottom="0.5118055555555555" header="0.5118055555555555" footer="0.5118055555555555"/>
  <pageSetup fitToHeight="1" fitToWidth="1" horizontalDpi="300" verticalDpi="300" orientation="landscape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AK49"/>
  <sheetViews>
    <sheetView zoomScalePageLayoutView="0" workbookViewId="0" topLeftCell="A25">
      <selection activeCell="Q29" sqref="Q29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5</v>
      </c>
      <c r="D4" s="29">
        <f aca="true" t="shared" si="0" ref="D4:D10">C4</f>
        <v>5</v>
      </c>
      <c r="E4" s="30"/>
      <c r="F4" s="32">
        <v>1</v>
      </c>
      <c r="G4" s="32"/>
      <c r="H4" s="33">
        <v>6</v>
      </c>
      <c r="I4" s="29">
        <f>H4</f>
        <v>6</v>
      </c>
      <c r="J4" s="31"/>
      <c r="K4" s="32">
        <v>1</v>
      </c>
      <c r="L4" s="32"/>
      <c r="M4" s="33">
        <v>6.5</v>
      </c>
      <c r="N4" s="29">
        <f>M4</f>
        <v>6.5</v>
      </c>
      <c r="O4" s="31"/>
    </row>
    <row r="5" spans="1:15" ht="13.5">
      <c r="A5" s="32">
        <v>2</v>
      </c>
      <c r="B5" s="32"/>
      <c r="C5" s="33">
        <v>6</v>
      </c>
      <c r="D5" s="29">
        <f t="shared" si="0"/>
        <v>6</v>
      </c>
      <c r="E5" s="30"/>
      <c r="F5" s="32">
        <v>2</v>
      </c>
      <c r="G5" s="32"/>
      <c r="H5" s="33">
        <v>6</v>
      </c>
      <c r="I5" s="29">
        <f>H5</f>
        <v>6</v>
      </c>
      <c r="J5" s="31"/>
      <c r="K5" s="32">
        <v>2</v>
      </c>
      <c r="L5" s="32"/>
      <c r="M5" s="33">
        <v>6.5</v>
      </c>
      <c r="N5" s="29">
        <f>M5</f>
        <v>6.5</v>
      </c>
      <c r="O5" s="31"/>
    </row>
    <row r="6" spans="1:15" ht="13.5">
      <c r="A6" s="34">
        <v>3</v>
      </c>
      <c r="B6" s="34"/>
      <c r="C6" s="33">
        <v>6</v>
      </c>
      <c r="D6" s="35">
        <f t="shared" si="0"/>
        <v>6</v>
      </c>
      <c r="E6" s="30"/>
      <c r="F6" s="34">
        <v>3</v>
      </c>
      <c r="G6" s="34"/>
      <c r="H6" s="33">
        <v>6</v>
      </c>
      <c r="I6" s="35">
        <f>H6</f>
        <v>6</v>
      </c>
      <c r="J6" s="31"/>
      <c r="K6" s="34">
        <v>3</v>
      </c>
      <c r="L6" s="34"/>
      <c r="M6" s="33">
        <v>6.5</v>
      </c>
      <c r="N6" s="35">
        <f>M6</f>
        <v>6.5</v>
      </c>
      <c r="O6" s="31"/>
    </row>
    <row r="7" spans="1:15" s="24" customFormat="1" ht="13.5">
      <c r="A7" s="34">
        <v>4</v>
      </c>
      <c r="B7" s="34"/>
      <c r="C7" s="33">
        <v>6.5</v>
      </c>
      <c r="D7" s="35">
        <f t="shared" si="0"/>
        <v>6.5</v>
      </c>
      <c r="E7" s="30"/>
      <c r="F7" s="34">
        <v>4</v>
      </c>
      <c r="G7" s="34"/>
      <c r="H7" s="33">
        <v>6</v>
      </c>
      <c r="I7" s="35">
        <f>H7</f>
        <v>6</v>
      </c>
      <c r="J7" s="31"/>
      <c r="K7" s="34">
        <v>4</v>
      </c>
      <c r="L7" s="34"/>
      <c r="M7" s="33">
        <v>6</v>
      </c>
      <c r="N7" s="35">
        <f>M7</f>
        <v>6</v>
      </c>
      <c r="O7" s="31"/>
    </row>
    <row r="8" spans="1:15" s="24" customFormat="1" ht="13.5">
      <c r="A8" s="34">
        <v>5</v>
      </c>
      <c r="B8" s="34"/>
      <c r="C8" s="33">
        <v>6.5</v>
      </c>
      <c r="D8" s="35">
        <f t="shared" si="0"/>
        <v>6.5</v>
      </c>
      <c r="E8" s="30"/>
      <c r="F8" s="34">
        <v>5</v>
      </c>
      <c r="G8" s="34"/>
      <c r="H8" s="33">
        <v>6</v>
      </c>
      <c r="I8" s="35">
        <f>H8</f>
        <v>6</v>
      </c>
      <c r="J8" s="31"/>
      <c r="K8" s="34">
        <v>5</v>
      </c>
      <c r="L8" s="34"/>
      <c r="M8" s="33">
        <v>6</v>
      </c>
      <c r="N8" s="35">
        <f>M8</f>
        <v>6</v>
      </c>
      <c r="O8" s="31"/>
    </row>
    <row r="9" spans="1:15" ht="13.5">
      <c r="A9" s="36">
        <v>6</v>
      </c>
      <c r="B9" s="36">
        <v>2</v>
      </c>
      <c r="C9" s="37">
        <v>5</v>
      </c>
      <c r="D9" s="38">
        <f>C9*B9</f>
        <v>10</v>
      </c>
      <c r="E9" s="30"/>
      <c r="F9" s="36">
        <v>6</v>
      </c>
      <c r="G9" s="36">
        <v>2</v>
      </c>
      <c r="H9" s="37">
        <v>6</v>
      </c>
      <c r="I9" s="38">
        <f>H9*G9</f>
        <v>12</v>
      </c>
      <c r="J9" s="31"/>
      <c r="K9" s="36">
        <v>6</v>
      </c>
      <c r="L9" s="36">
        <v>2</v>
      </c>
      <c r="M9" s="37">
        <v>6</v>
      </c>
      <c r="N9" s="38">
        <f>M9*L9</f>
        <v>12</v>
      </c>
      <c r="O9" s="31"/>
    </row>
    <row r="10" spans="1:15" ht="13.5">
      <c r="A10" s="32">
        <v>7</v>
      </c>
      <c r="B10" s="32"/>
      <c r="C10" s="33">
        <v>6</v>
      </c>
      <c r="D10" s="29">
        <f t="shared" si="0"/>
        <v>6</v>
      </c>
      <c r="E10" s="30"/>
      <c r="F10" s="32">
        <v>7</v>
      </c>
      <c r="G10" s="32"/>
      <c r="H10" s="33">
        <v>6.5</v>
      </c>
      <c r="I10" s="29">
        <f>H10</f>
        <v>6.5</v>
      </c>
      <c r="J10" s="31"/>
      <c r="K10" s="32">
        <v>7</v>
      </c>
      <c r="L10" s="32"/>
      <c r="M10" s="33">
        <v>6</v>
      </c>
      <c r="N10" s="29">
        <f>M10</f>
        <v>6</v>
      </c>
      <c r="O10" s="31"/>
    </row>
    <row r="11" spans="1:15" s="24" customFormat="1" ht="13.5">
      <c r="A11" s="32">
        <v>8</v>
      </c>
      <c r="B11" s="32"/>
      <c r="C11" s="33">
        <v>5</v>
      </c>
      <c r="D11" s="29">
        <f>C11</f>
        <v>5</v>
      </c>
      <c r="E11" s="30"/>
      <c r="F11" s="32">
        <v>8</v>
      </c>
      <c r="G11" s="32"/>
      <c r="H11" s="33">
        <v>5.5</v>
      </c>
      <c r="I11" s="29">
        <f>H11</f>
        <v>5.5</v>
      </c>
      <c r="J11" s="31"/>
      <c r="K11" s="32">
        <v>8</v>
      </c>
      <c r="L11" s="32"/>
      <c r="M11" s="33">
        <v>5</v>
      </c>
      <c r="N11" s="29">
        <f>M11</f>
        <v>5</v>
      </c>
      <c r="O11" s="31"/>
    </row>
    <row r="12" spans="1:15" ht="13.5">
      <c r="A12" s="32">
        <v>9</v>
      </c>
      <c r="B12" s="32"/>
      <c r="C12" s="33">
        <v>6</v>
      </c>
      <c r="D12" s="29">
        <f aca="true" t="shared" si="1" ref="D12:D31">C12</f>
        <v>6</v>
      </c>
      <c r="E12" s="30"/>
      <c r="F12" s="32">
        <v>9</v>
      </c>
      <c r="G12" s="32"/>
      <c r="H12" s="33">
        <v>6</v>
      </c>
      <c r="I12" s="29">
        <f>H12</f>
        <v>6</v>
      </c>
      <c r="J12" s="31"/>
      <c r="K12" s="32">
        <v>9</v>
      </c>
      <c r="L12" s="32"/>
      <c r="M12" s="33">
        <v>5.5</v>
      </c>
      <c r="N12" s="29">
        <f>M12</f>
        <v>5.5</v>
      </c>
      <c r="O12" s="31"/>
    </row>
    <row r="13" spans="1:15" s="24" customFormat="1" ht="13.5">
      <c r="A13" s="36">
        <v>10</v>
      </c>
      <c r="B13" s="36">
        <v>2</v>
      </c>
      <c r="C13" s="37">
        <v>6</v>
      </c>
      <c r="D13" s="38">
        <f>C13*B13</f>
        <v>12</v>
      </c>
      <c r="E13" s="30"/>
      <c r="F13" s="36">
        <v>10</v>
      </c>
      <c r="G13" s="36">
        <v>2</v>
      </c>
      <c r="H13" s="37">
        <v>6</v>
      </c>
      <c r="I13" s="38">
        <f>H13*G13</f>
        <v>12</v>
      </c>
      <c r="J13" s="31"/>
      <c r="K13" s="36">
        <v>10</v>
      </c>
      <c r="L13" s="36">
        <v>2</v>
      </c>
      <c r="M13" s="37">
        <v>6</v>
      </c>
      <c r="N13" s="38">
        <f>M13*L13</f>
        <v>12</v>
      </c>
      <c r="O13" s="31"/>
    </row>
    <row r="14" spans="1:15" ht="13.5">
      <c r="A14" s="34">
        <v>11</v>
      </c>
      <c r="B14" s="34"/>
      <c r="C14" s="33">
        <v>5.5</v>
      </c>
      <c r="D14" s="35">
        <f t="shared" si="1"/>
        <v>5.5</v>
      </c>
      <c r="E14" s="30"/>
      <c r="F14" s="34">
        <v>11</v>
      </c>
      <c r="G14" s="34"/>
      <c r="H14" s="33">
        <v>6</v>
      </c>
      <c r="I14" s="35">
        <f>H14</f>
        <v>6</v>
      </c>
      <c r="J14" s="31"/>
      <c r="K14" s="34">
        <v>11</v>
      </c>
      <c r="L14" s="34"/>
      <c r="M14" s="33">
        <v>6</v>
      </c>
      <c r="N14" s="35">
        <f>M14</f>
        <v>6</v>
      </c>
      <c r="O14" s="31"/>
    </row>
    <row r="15" spans="1:15" ht="13.5">
      <c r="A15" s="34">
        <v>12</v>
      </c>
      <c r="B15" s="34"/>
      <c r="C15" s="33">
        <v>6</v>
      </c>
      <c r="D15" s="35">
        <f t="shared" si="1"/>
        <v>6</v>
      </c>
      <c r="E15" s="30"/>
      <c r="F15" s="34">
        <v>12</v>
      </c>
      <c r="G15" s="34"/>
      <c r="H15" s="33">
        <v>6</v>
      </c>
      <c r="I15" s="35">
        <f>H15</f>
        <v>6</v>
      </c>
      <c r="J15" s="31"/>
      <c r="K15" s="34">
        <v>12</v>
      </c>
      <c r="L15" s="34"/>
      <c r="M15" s="33">
        <v>6.5</v>
      </c>
      <c r="N15" s="35">
        <f>M15</f>
        <v>6.5</v>
      </c>
      <c r="O15" s="31"/>
    </row>
    <row r="16" spans="1:15" s="24" customFormat="1" ht="13.5">
      <c r="A16" s="34">
        <v>13</v>
      </c>
      <c r="B16" s="34"/>
      <c r="C16" s="33">
        <v>6</v>
      </c>
      <c r="D16" s="35">
        <f t="shared" si="1"/>
        <v>6</v>
      </c>
      <c r="E16" s="30"/>
      <c r="F16" s="34">
        <v>13</v>
      </c>
      <c r="G16" s="34"/>
      <c r="H16" s="33">
        <v>6</v>
      </c>
      <c r="I16" s="35">
        <f>H16</f>
        <v>6</v>
      </c>
      <c r="J16" s="31"/>
      <c r="K16" s="34">
        <v>13</v>
      </c>
      <c r="L16" s="34"/>
      <c r="M16" s="33">
        <v>6.5</v>
      </c>
      <c r="N16" s="35">
        <f>M16</f>
        <v>6.5</v>
      </c>
      <c r="O16" s="31"/>
    </row>
    <row r="17" spans="1:15" s="24" customFormat="1" ht="13.5">
      <c r="A17" s="36">
        <v>14</v>
      </c>
      <c r="B17" s="36">
        <v>2</v>
      </c>
      <c r="C17" s="37">
        <v>6.5</v>
      </c>
      <c r="D17" s="38">
        <f>C17*B17</f>
        <v>13</v>
      </c>
      <c r="E17" s="30"/>
      <c r="F17" s="36">
        <v>14</v>
      </c>
      <c r="G17" s="36">
        <v>2</v>
      </c>
      <c r="H17" s="37">
        <v>6.5</v>
      </c>
      <c r="I17" s="38">
        <f>H17*G17</f>
        <v>13</v>
      </c>
      <c r="J17" s="31"/>
      <c r="K17" s="36">
        <v>14</v>
      </c>
      <c r="L17" s="36">
        <v>2</v>
      </c>
      <c r="M17" s="37">
        <v>6</v>
      </c>
      <c r="N17" s="38">
        <f>M17*L17</f>
        <v>12</v>
      </c>
      <c r="O17" s="31"/>
    </row>
    <row r="18" spans="1:15" ht="13.5">
      <c r="A18" s="32">
        <v>15</v>
      </c>
      <c r="B18" s="32"/>
      <c r="C18" s="33">
        <v>7</v>
      </c>
      <c r="D18" s="29">
        <f t="shared" si="1"/>
        <v>7</v>
      </c>
      <c r="E18" s="30"/>
      <c r="F18" s="32">
        <v>15</v>
      </c>
      <c r="G18" s="32"/>
      <c r="H18" s="33">
        <v>6</v>
      </c>
      <c r="I18" s="29">
        <f aca="true" t="shared" si="2" ref="I18:I31">H18</f>
        <v>6</v>
      </c>
      <c r="J18" s="31"/>
      <c r="K18" s="32">
        <v>15</v>
      </c>
      <c r="L18" s="32"/>
      <c r="M18" s="33">
        <v>6.5</v>
      </c>
      <c r="N18" s="29">
        <f aca="true" t="shared" si="3" ref="N18:N31">M18</f>
        <v>6.5</v>
      </c>
      <c r="O18" s="31"/>
    </row>
    <row r="19" spans="1:15" ht="13.5">
      <c r="A19" s="32">
        <v>16</v>
      </c>
      <c r="B19" s="32"/>
      <c r="C19" s="33">
        <v>6</v>
      </c>
      <c r="D19" s="29">
        <f t="shared" si="1"/>
        <v>6</v>
      </c>
      <c r="E19" s="30"/>
      <c r="F19" s="32">
        <v>16</v>
      </c>
      <c r="G19" s="32"/>
      <c r="H19" s="33">
        <v>6</v>
      </c>
      <c r="I19" s="29">
        <f t="shared" si="2"/>
        <v>6</v>
      </c>
      <c r="J19" s="31"/>
      <c r="K19" s="32">
        <v>16</v>
      </c>
      <c r="L19" s="32"/>
      <c r="M19" s="33">
        <v>7</v>
      </c>
      <c r="N19" s="29">
        <f t="shared" si="3"/>
        <v>7</v>
      </c>
      <c r="O19" s="31"/>
    </row>
    <row r="20" spans="1:15" ht="13.5">
      <c r="A20" s="32">
        <v>17</v>
      </c>
      <c r="B20" s="32"/>
      <c r="C20" s="33">
        <v>5</v>
      </c>
      <c r="D20" s="29">
        <f t="shared" si="1"/>
        <v>5</v>
      </c>
      <c r="E20" s="30"/>
      <c r="F20" s="32">
        <v>17</v>
      </c>
      <c r="G20" s="32"/>
      <c r="H20" s="33">
        <v>5</v>
      </c>
      <c r="I20" s="29">
        <f t="shared" si="2"/>
        <v>5</v>
      </c>
      <c r="J20" s="31"/>
      <c r="K20" s="32">
        <v>17</v>
      </c>
      <c r="L20" s="32"/>
      <c r="M20" s="33">
        <v>5</v>
      </c>
      <c r="N20" s="29">
        <f t="shared" si="3"/>
        <v>5</v>
      </c>
      <c r="O20" s="31"/>
    </row>
    <row r="21" spans="1:15" s="24" customFormat="1" ht="13.5">
      <c r="A21" s="34">
        <v>18</v>
      </c>
      <c r="B21" s="34"/>
      <c r="C21" s="33">
        <v>6</v>
      </c>
      <c r="D21" s="35">
        <f t="shared" si="1"/>
        <v>6</v>
      </c>
      <c r="E21" s="30"/>
      <c r="F21" s="34">
        <v>18</v>
      </c>
      <c r="G21" s="34"/>
      <c r="H21" s="33">
        <v>5.5</v>
      </c>
      <c r="I21" s="35">
        <f t="shared" si="2"/>
        <v>5.5</v>
      </c>
      <c r="J21" s="31"/>
      <c r="K21" s="34">
        <v>18</v>
      </c>
      <c r="L21" s="34"/>
      <c r="M21" s="33">
        <v>6</v>
      </c>
      <c r="N21" s="35">
        <f t="shared" si="3"/>
        <v>6</v>
      </c>
      <c r="O21" s="31"/>
    </row>
    <row r="22" spans="1:15" ht="13.5">
      <c r="A22" s="32">
        <v>19</v>
      </c>
      <c r="B22" s="32"/>
      <c r="C22" s="33">
        <v>6.5</v>
      </c>
      <c r="D22" s="29">
        <f t="shared" si="1"/>
        <v>6.5</v>
      </c>
      <c r="E22" s="30"/>
      <c r="F22" s="32">
        <v>19</v>
      </c>
      <c r="G22" s="32"/>
      <c r="H22" s="33">
        <v>6</v>
      </c>
      <c r="I22" s="29">
        <f t="shared" si="2"/>
        <v>6</v>
      </c>
      <c r="J22" s="31"/>
      <c r="K22" s="32">
        <v>19</v>
      </c>
      <c r="L22" s="32"/>
      <c r="M22" s="33">
        <v>6</v>
      </c>
      <c r="N22" s="29">
        <f t="shared" si="3"/>
        <v>6</v>
      </c>
      <c r="O22" s="31"/>
    </row>
    <row r="23" spans="1:15" ht="13.5">
      <c r="A23" s="34">
        <v>20</v>
      </c>
      <c r="B23" s="32"/>
      <c r="C23" s="33">
        <v>5</v>
      </c>
      <c r="D23" s="29">
        <f t="shared" si="1"/>
        <v>5</v>
      </c>
      <c r="E23" s="30"/>
      <c r="F23" s="34">
        <v>20</v>
      </c>
      <c r="G23" s="32"/>
      <c r="H23" s="33">
        <v>5</v>
      </c>
      <c r="I23" s="29">
        <f t="shared" si="2"/>
        <v>5</v>
      </c>
      <c r="J23" s="31"/>
      <c r="K23" s="34">
        <v>20</v>
      </c>
      <c r="L23" s="32"/>
      <c r="M23" s="33">
        <v>5</v>
      </c>
      <c r="N23" s="29">
        <f t="shared" si="3"/>
        <v>5</v>
      </c>
      <c r="O23" s="31"/>
    </row>
    <row r="24" spans="1:15" ht="13.5">
      <c r="A24" s="32">
        <v>21</v>
      </c>
      <c r="B24" s="32"/>
      <c r="C24" s="33">
        <v>6</v>
      </c>
      <c r="D24" s="29">
        <f t="shared" si="1"/>
        <v>6</v>
      </c>
      <c r="E24" s="30"/>
      <c r="F24" s="32">
        <v>21</v>
      </c>
      <c r="G24" s="32"/>
      <c r="H24" s="33">
        <v>6</v>
      </c>
      <c r="I24" s="29">
        <f t="shared" si="2"/>
        <v>6</v>
      </c>
      <c r="J24" s="31"/>
      <c r="K24" s="32">
        <v>21</v>
      </c>
      <c r="L24" s="32"/>
      <c r="M24" s="33">
        <v>6</v>
      </c>
      <c r="N24" s="29">
        <f t="shared" si="3"/>
        <v>6</v>
      </c>
      <c r="O24" s="31"/>
    </row>
    <row r="25" spans="1:15" ht="13.5">
      <c r="A25" s="34">
        <v>22</v>
      </c>
      <c r="B25" s="32"/>
      <c r="C25" s="33">
        <v>5</v>
      </c>
      <c r="D25" s="29">
        <f t="shared" si="1"/>
        <v>5</v>
      </c>
      <c r="E25" s="30"/>
      <c r="F25" s="34">
        <v>22</v>
      </c>
      <c r="G25" s="32"/>
      <c r="H25" s="33">
        <v>6</v>
      </c>
      <c r="I25" s="29">
        <f t="shared" si="2"/>
        <v>6</v>
      </c>
      <c r="J25" s="31"/>
      <c r="K25" s="34">
        <v>22</v>
      </c>
      <c r="L25" s="32"/>
      <c r="M25" s="33">
        <v>6</v>
      </c>
      <c r="N25" s="29">
        <f t="shared" si="3"/>
        <v>6</v>
      </c>
      <c r="O25" s="31"/>
    </row>
    <row r="26" spans="1:15" ht="13.5">
      <c r="A26" s="32">
        <v>23</v>
      </c>
      <c r="B26" s="32"/>
      <c r="C26" s="33">
        <v>6</v>
      </c>
      <c r="D26" s="29">
        <f t="shared" si="1"/>
        <v>6</v>
      </c>
      <c r="E26" s="30"/>
      <c r="F26" s="32">
        <v>23</v>
      </c>
      <c r="G26" s="32"/>
      <c r="H26" s="33">
        <v>6</v>
      </c>
      <c r="I26" s="29">
        <f t="shared" si="2"/>
        <v>6</v>
      </c>
      <c r="J26" s="31"/>
      <c r="K26" s="32">
        <v>23</v>
      </c>
      <c r="L26" s="32"/>
      <c r="M26" s="33">
        <v>6</v>
      </c>
      <c r="N26" s="29">
        <f t="shared" si="3"/>
        <v>6</v>
      </c>
      <c r="O26" s="31"/>
    </row>
    <row r="27" spans="1:15" ht="13.5">
      <c r="A27" s="34">
        <v>24</v>
      </c>
      <c r="B27" s="32"/>
      <c r="C27" s="33">
        <v>5</v>
      </c>
      <c r="D27" s="29">
        <f t="shared" si="1"/>
        <v>5</v>
      </c>
      <c r="E27" s="30"/>
      <c r="F27" s="34">
        <v>24</v>
      </c>
      <c r="G27" s="32"/>
      <c r="H27" s="33">
        <v>5.5</v>
      </c>
      <c r="I27" s="29">
        <f t="shared" si="2"/>
        <v>5.5</v>
      </c>
      <c r="J27" s="31"/>
      <c r="K27" s="34">
        <v>24</v>
      </c>
      <c r="L27" s="32"/>
      <c r="M27" s="33">
        <v>5</v>
      </c>
      <c r="N27" s="29">
        <f t="shared" si="3"/>
        <v>5</v>
      </c>
      <c r="O27" s="31"/>
    </row>
    <row r="28" spans="1:15" ht="13.5">
      <c r="A28" s="32">
        <v>25</v>
      </c>
      <c r="B28" s="32"/>
      <c r="C28" s="33">
        <v>6</v>
      </c>
      <c r="D28" s="29">
        <f t="shared" si="1"/>
        <v>6</v>
      </c>
      <c r="E28" s="30"/>
      <c r="F28" s="32">
        <v>25</v>
      </c>
      <c r="G28" s="32"/>
      <c r="H28" s="33">
        <v>6</v>
      </c>
      <c r="I28" s="29">
        <f t="shared" si="2"/>
        <v>6</v>
      </c>
      <c r="J28" s="31"/>
      <c r="K28" s="32">
        <v>25</v>
      </c>
      <c r="L28" s="32"/>
      <c r="M28" s="33">
        <v>7</v>
      </c>
      <c r="N28" s="29">
        <f t="shared" si="3"/>
        <v>7</v>
      </c>
      <c r="O28" s="31"/>
    </row>
    <row r="29" spans="1:15" ht="13.5">
      <c r="A29" s="34">
        <v>26</v>
      </c>
      <c r="B29" s="32"/>
      <c r="C29" s="33">
        <v>5</v>
      </c>
      <c r="D29" s="29">
        <f t="shared" si="1"/>
        <v>5</v>
      </c>
      <c r="E29" s="30"/>
      <c r="F29" s="34">
        <v>26</v>
      </c>
      <c r="G29" s="32"/>
      <c r="H29" s="33">
        <v>5</v>
      </c>
      <c r="I29" s="29">
        <f t="shared" si="2"/>
        <v>5</v>
      </c>
      <c r="J29" s="31"/>
      <c r="K29" s="34">
        <v>26</v>
      </c>
      <c r="L29" s="32"/>
      <c r="M29" s="33">
        <v>5</v>
      </c>
      <c r="N29" s="29">
        <f t="shared" si="3"/>
        <v>5</v>
      </c>
      <c r="O29" s="31"/>
    </row>
    <row r="30" spans="1:15" ht="13.5">
      <c r="A30" s="32">
        <v>27</v>
      </c>
      <c r="B30" s="32"/>
      <c r="C30" s="33">
        <v>5</v>
      </c>
      <c r="D30" s="29">
        <f t="shared" si="1"/>
        <v>5</v>
      </c>
      <c r="E30" s="30"/>
      <c r="F30" s="32">
        <v>27</v>
      </c>
      <c r="G30" s="32"/>
      <c r="H30" s="33">
        <v>5.5</v>
      </c>
      <c r="I30" s="29">
        <f t="shared" si="2"/>
        <v>5.5</v>
      </c>
      <c r="J30" s="31"/>
      <c r="K30" s="32">
        <v>27</v>
      </c>
      <c r="L30" s="32"/>
      <c r="M30" s="33">
        <v>6</v>
      </c>
      <c r="N30" s="29">
        <f t="shared" si="3"/>
        <v>6</v>
      </c>
      <c r="O30" s="31"/>
    </row>
    <row r="31" spans="1:15" ht="13.5">
      <c r="A31" s="34">
        <v>28</v>
      </c>
      <c r="B31" s="32"/>
      <c r="C31" s="33">
        <v>6</v>
      </c>
      <c r="D31" s="29">
        <f t="shared" si="1"/>
        <v>6</v>
      </c>
      <c r="E31" s="30"/>
      <c r="F31" s="34">
        <v>28</v>
      </c>
      <c r="G31" s="32"/>
      <c r="H31" s="33">
        <v>6</v>
      </c>
      <c r="I31" s="29">
        <f t="shared" si="2"/>
        <v>6</v>
      </c>
      <c r="J31" s="31"/>
      <c r="K31" s="34">
        <v>28</v>
      </c>
      <c r="L31" s="32"/>
      <c r="M31" s="33">
        <v>6.5</v>
      </c>
      <c r="N31" s="29">
        <f t="shared" si="3"/>
        <v>6.5</v>
      </c>
      <c r="O31" s="31"/>
    </row>
    <row r="32" spans="1:15" s="42" customFormat="1" ht="18.75" customHeight="1">
      <c r="A32" s="155"/>
      <c r="B32" s="155"/>
      <c r="C32" s="155"/>
      <c r="D32" s="39">
        <f>SUM(D4:D31)</f>
        <v>179</v>
      </c>
      <c r="E32" s="40"/>
      <c r="F32" s="155"/>
      <c r="G32" s="155"/>
      <c r="H32" s="155"/>
      <c r="I32" s="39">
        <f>SUM(I4:I31)</f>
        <v>182.5</v>
      </c>
      <c r="J32" s="41"/>
      <c r="K32" s="155"/>
      <c r="L32" s="155"/>
      <c r="M32" s="155"/>
      <c r="N32" s="39">
        <f>SUM(N4:N31)</f>
        <v>186</v>
      </c>
      <c r="O32" s="41"/>
    </row>
    <row r="33" spans="1:15" ht="15">
      <c r="A33" s="43">
        <v>1</v>
      </c>
      <c r="B33" s="43">
        <v>1</v>
      </c>
      <c r="C33" s="33">
        <v>6</v>
      </c>
      <c r="D33" s="29">
        <f>C33</f>
        <v>6</v>
      </c>
      <c r="E33" s="30"/>
      <c r="F33" s="43">
        <v>1</v>
      </c>
      <c r="G33" s="43">
        <v>1</v>
      </c>
      <c r="H33" s="33">
        <v>6</v>
      </c>
      <c r="I33" s="29">
        <f>H33</f>
        <v>6</v>
      </c>
      <c r="J33" s="31"/>
      <c r="K33" s="43">
        <v>1</v>
      </c>
      <c r="L33" s="43">
        <v>1</v>
      </c>
      <c r="M33" s="33">
        <v>6.5</v>
      </c>
      <c r="N33" s="29">
        <f>M33</f>
        <v>6.5</v>
      </c>
      <c r="O33" s="31"/>
    </row>
    <row r="34" spans="1:15" ht="15">
      <c r="A34" s="43">
        <v>2</v>
      </c>
      <c r="B34" s="43">
        <v>1</v>
      </c>
      <c r="C34" s="33">
        <v>6.5</v>
      </c>
      <c r="D34" s="29">
        <f>C34</f>
        <v>6.5</v>
      </c>
      <c r="E34" s="30"/>
      <c r="F34" s="43">
        <v>2</v>
      </c>
      <c r="G34" s="43">
        <v>1</v>
      </c>
      <c r="H34" s="33">
        <v>6</v>
      </c>
      <c r="I34" s="29">
        <f>H34</f>
        <v>6</v>
      </c>
      <c r="J34" s="31"/>
      <c r="K34" s="43">
        <v>2</v>
      </c>
      <c r="L34" s="43">
        <v>1</v>
      </c>
      <c r="M34" s="33">
        <v>6.5</v>
      </c>
      <c r="N34" s="29">
        <f>M34</f>
        <v>6.5</v>
      </c>
      <c r="O34" s="31"/>
    </row>
    <row r="35" spans="1:15" ht="15">
      <c r="A35" s="43">
        <v>3</v>
      </c>
      <c r="B35" s="43">
        <v>2</v>
      </c>
      <c r="C35" s="33">
        <v>5</v>
      </c>
      <c r="D35" s="29">
        <f>C35*2</f>
        <v>10</v>
      </c>
      <c r="E35" s="30"/>
      <c r="F35" s="43">
        <v>3</v>
      </c>
      <c r="G35" s="43">
        <v>2</v>
      </c>
      <c r="H35" s="33">
        <v>6</v>
      </c>
      <c r="I35" s="29">
        <f>H35*2</f>
        <v>12</v>
      </c>
      <c r="J35" s="31"/>
      <c r="K35" s="43">
        <v>3</v>
      </c>
      <c r="L35" s="43">
        <v>2</v>
      </c>
      <c r="M35" s="33">
        <v>5</v>
      </c>
      <c r="N35" s="29">
        <f>M35*2</f>
        <v>10</v>
      </c>
      <c r="O35" s="31"/>
    </row>
    <row r="36" spans="1:15" ht="15">
      <c r="A36" s="43">
        <v>4</v>
      </c>
      <c r="B36" s="43">
        <v>2</v>
      </c>
      <c r="C36" s="33">
        <v>6.5</v>
      </c>
      <c r="D36" s="29">
        <f>C36*2</f>
        <v>13</v>
      </c>
      <c r="E36" s="30"/>
      <c r="F36" s="43">
        <v>4</v>
      </c>
      <c r="G36" s="43">
        <v>2</v>
      </c>
      <c r="H36" s="33">
        <v>6.5</v>
      </c>
      <c r="I36" s="29">
        <f>H36*2</f>
        <v>13</v>
      </c>
      <c r="J36" s="31"/>
      <c r="K36" s="43">
        <v>4</v>
      </c>
      <c r="L36" s="43">
        <v>2</v>
      </c>
      <c r="M36" s="33">
        <v>6</v>
      </c>
      <c r="N36" s="29">
        <f>M36*2</f>
        <v>12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35.5</v>
      </c>
      <c r="E37" s="40"/>
      <c r="F37" s="156"/>
      <c r="G37" s="156"/>
      <c r="H37" s="156"/>
      <c r="I37" s="39">
        <f>SUM(I33:I36)</f>
        <v>37</v>
      </c>
      <c r="J37" s="41"/>
      <c r="K37" s="155"/>
      <c r="L37" s="155"/>
      <c r="M37" s="155"/>
      <c r="N37" s="39">
        <f>SUM(N33:N36)</f>
        <v>35</v>
      </c>
      <c r="O37" s="41"/>
    </row>
    <row r="38" spans="1:15" ht="18.75" customHeight="1">
      <c r="A38" s="157"/>
      <c r="B38" s="157"/>
      <c r="C38" s="44">
        <f>SUM(D32+D37)-$D40-$D41</f>
        <v>214.5</v>
      </c>
      <c r="D38" s="45">
        <f>C38*100/370</f>
        <v>57.972972972972975</v>
      </c>
      <c r="E38" s="46"/>
      <c r="F38" s="157"/>
      <c r="G38" s="157"/>
      <c r="H38" s="44">
        <f>SUM(I32+I37)-$D40-$D41</f>
        <v>219.5</v>
      </c>
      <c r="I38" s="45">
        <f>H38*100/370</f>
        <v>59.32432432432432</v>
      </c>
      <c r="J38" s="38"/>
      <c r="K38" s="47"/>
      <c r="L38" s="48"/>
      <c r="M38" s="44">
        <f>SUM(N32+N37)-$D40-$D41</f>
        <v>221</v>
      </c>
      <c r="N38" s="45">
        <f>M38*100/370</f>
        <v>59.729729729729726</v>
      </c>
      <c r="O38" s="38"/>
    </row>
    <row r="40" spans="1:13" ht="18.75">
      <c r="A40" s="49" t="s">
        <v>18</v>
      </c>
      <c r="D40" s="50">
        <v>0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0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655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59.00900900900901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'!F16</f>
        <v>Тіберій, 2002, жер., руд., УВП, Бутафор-Тіара, Грищенко А.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'!C16</f>
        <v>Русанович Валерія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'!G16</f>
        <v>м.Київ КСК"Grand Horsе"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 selectLockedCells="1" selectUnlockedCells="1"/>
  <mergeCells count="19">
    <mergeCell ref="M46:N46"/>
    <mergeCell ref="D47:N47"/>
    <mergeCell ref="A38:B38"/>
    <mergeCell ref="F38:G38"/>
    <mergeCell ref="A32:C32"/>
    <mergeCell ref="F32:H32"/>
    <mergeCell ref="K32:M32"/>
    <mergeCell ref="F37:H37"/>
    <mergeCell ref="K37:M37"/>
    <mergeCell ref="A49:O49"/>
    <mergeCell ref="A42:C42"/>
    <mergeCell ref="A43:C43"/>
    <mergeCell ref="D45:N45"/>
    <mergeCell ref="D46:I46"/>
    <mergeCell ref="A1:O1"/>
    <mergeCell ref="A2:D2"/>
    <mergeCell ref="F2:I2"/>
    <mergeCell ref="K2:N2"/>
    <mergeCell ref="A37:C37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AK49"/>
  <sheetViews>
    <sheetView zoomScalePageLayoutView="0" workbookViewId="0" topLeftCell="A25">
      <selection activeCell="C19" sqref="C19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6.5</v>
      </c>
      <c r="D4" s="29">
        <f aca="true" t="shared" si="0" ref="D4:D10">C4</f>
        <v>6.5</v>
      </c>
      <c r="E4" s="30"/>
      <c r="F4" s="32">
        <v>1</v>
      </c>
      <c r="G4" s="32"/>
      <c r="H4" s="33">
        <v>6</v>
      </c>
      <c r="I4" s="29">
        <f>H4</f>
        <v>6</v>
      </c>
      <c r="J4" s="31"/>
      <c r="K4" s="32">
        <v>1</v>
      </c>
      <c r="L4" s="32"/>
      <c r="M4" s="33">
        <v>6</v>
      </c>
      <c r="N4" s="29">
        <f>M4</f>
        <v>6</v>
      </c>
      <c r="O4" s="31"/>
    </row>
    <row r="5" spans="1:15" ht="13.5">
      <c r="A5" s="32">
        <v>2</v>
      </c>
      <c r="B5" s="32"/>
      <c r="C5" s="33">
        <v>7</v>
      </c>
      <c r="D5" s="29">
        <f t="shared" si="0"/>
        <v>7</v>
      </c>
      <c r="E5" s="30"/>
      <c r="F5" s="32">
        <v>2</v>
      </c>
      <c r="G5" s="32"/>
      <c r="H5" s="33">
        <v>6</v>
      </c>
      <c r="I5" s="29">
        <f>H5</f>
        <v>6</v>
      </c>
      <c r="J5" s="31"/>
      <c r="K5" s="32">
        <v>2</v>
      </c>
      <c r="L5" s="32"/>
      <c r="M5" s="33">
        <v>6.5</v>
      </c>
      <c r="N5" s="29">
        <f>M5</f>
        <v>6.5</v>
      </c>
      <c r="O5" s="31"/>
    </row>
    <row r="6" spans="1:15" ht="13.5">
      <c r="A6" s="34">
        <v>3</v>
      </c>
      <c r="B6" s="34"/>
      <c r="C6" s="33">
        <v>7</v>
      </c>
      <c r="D6" s="35">
        <f t="shared" si="0"/>
        <v>7</v>
      </c>
      <c r="E6" s="30"/>
      <c r="F6" s="34">
        <v>3</v>
      </c>
      <c r="G6" s="34"/>
      <c r="H6" s="33">
        <v>6.5</v>
      </c>
      <c r="I6" s="35">
        <f>H6</f>
        <v>6.5</v>
      </c>
      <c r="J6" s="31"/>
      <c r="K6" s="34">
        <v>3</v>
      </c>
      <c r="L6" s="34"/>
      <c r="M6" s="33">
        <v>6.5</v>
      </c>
      <c r="N6" s="35">
        <f>M6</f>
        <v>6.5</v>
      </c>
      <c r="O6" s="31"/>
    </row>
    <row r="7" spans="1:15" s="24" customFormat="1" ht="13.5">
      <c r="A7" s="34">
        <v>4</v>
      </c>
      <c r="B7" s="34"/>
      <c r="C7" s="33">
        <v>7</v>
      </c>
      <c r="D7" s="35">
        <f t="shared" si="0"/>
        <v>7</v>
      </c>
      <c r="E7" s="30"/>
      <c r="F7" s="34">
        <v>4</v>
      </c>
      <c r="G7" s="34"/>
      <c r="H7" s="33">
        <v>6.5</v>
      </c>
      <c r="I7" s="35">
        <f>H7</f>
        <v>6.5</v>
      </c>
      <c r="J7" s="31"/>
      <c r="K7" s="34">
        <v>4</v>
      </c>
      <c r="L7" s="34"/>
      <c r="M7" s="33">
        <v>7</v>
      </c>
      <c r="N7" s="35">
        <f>M7</f>
        <v>7</v>
      </c>
      <c r="O7" s="31"/>
    </row>
    <row r="8" spans="1:15" s="24" customFormat="1" ht="13.5">
      <c r="A8" s="34">
        <v>5</v>
      </c>
      <c r="B8" s="34"/>
      <c r="C8" s="33">
        <v>6.5</v>
      </c>
      <c r="D8" s="35">
        <f t="shared" si="0"/>
        <v>6.5</v>
      </c>
      <c r="E8" s="30"/>
      <c r="F8" s="34">
        <v>5</v>
      </c>
      <c r="G8" s="34"/>
      <c r="H8" s="33">
        <v>6.5</v>
      </c>
      <c r="I8" s="35">
        <f>H8</f>
        <v>6.5</v>
      </c>
      <c r="J8" s="31"/>
      <c r="K8" s="34">
        <v>5</v>
      </c>
      <c r="L8" s="34"/>
      <c r="M8" s="33">
        <v>7</v>
      </c>
      <c r="N8" s="35">
        <f>M8</f>
        <v>7</v>
      </c>
      <c r="O8" s="31"/>
    </row>
    <row r="9" spans="1:15" ht="13.5">
      <c r="A9" s="36">
        <v>6</v>
      </c>
      <c r="B9" s="36">
        <v>2</v>
      </c>
      <c r="C9" s="37">
        <v>6.5</v>
      </c>
      <c r="D9" s="38">
        <f>C9*B9</f>
        <v>13</v>
      </c>
      <c r="E9" s="30"/>
      <c r="F9" s="36">
        <v>6</v>
      </c>
      <c r="G9" s="36">
        <v>2</v>
      </c>
      <c r="H9" s="37">
        <v>6</v>
      </c>
      <c r="I9" s="38">
        <f>H9*G9</f>
        <v>12</v>
      </c>
      <c r="J9" s="31"/>
      <c r="K9" s="36">
        <v>6</v>
      </c>
      <c r="L9" s="36">
        <v>2</v>
      </c>
      <c r="M9" s="37">
        <v>6</v>
      </c>
      <c r="N9" s="38">
        <f>M9*L9</f>
        <v>12</v>
      </c>
      <c r="O9" s="31"/>
    </row>
    <row r="10" spans="1:15" ht="13.5">
      <c r="A10" s="32">
        <v>7</v>
      </c>
      <c r="B10" s="32"/>
      <c r="C10" s="33">
        <v>6.5</v>
      </c>
      <c r="D10" s="29">
        <f t="shared" si="0"/>
        <v>6.5</v>
      </c>
      <c r="E10" s="30"/>
      <c r="F10" s="32">
        <v>7</v>
      </c>
      <c r="G10" s="32"/>
      <c r="H10" s="33">
        <v>6.5</v>
      </c>
      <c r="I10" s="29">
        <f>H10</f>
        <v>6.5</v>
      </c>
      <c r="J10" s="31"/>
      <c r="K10" s="32">
        <v>7</v>
      </c>
      <c r="L10" s="32"/>
      <c r="M10" s="33">
        <v>7</v>
      </c>
      <c r="N10" s="29">
        <f>M10</f>
        <v>7</v>
      </c>
      <c r="O10" s="31"/>
    </row>
    <row r="11" spans="1:15" s="24" customFormat="1" ht="13.5">
      <c r="A11" s="32">
        <v>8</v>
      </c>
      <c r="B11" s="32"/>
      <c r="C11" s="33">
        <v>6.5</v>
      </c>
      <c r="D11" s="29">
        <f>C11</f>
        <v>6.5</v>
      </c>
      <c r="E11" s="30"/>
      <c r="F11" s="32">
        <v>8</v>
      </c>
      <c r="G11" s="32"/>
      <c r="H11" s="33">
        <v>6.5</v>
      </c>
      <c r="I11" s="29">
        <f>H11</f>
        <v>6.5</v>
      </c>
      <c r="J11" s="31"/>
      <c r="K11" s="32">
        <v>8</v>
      </c>
      <c r="L11" s="32"/>
      <c r="M11" s="33">
        <v>6.5</v>
      </c>
      <c r="N11" s="29">
        <f>M11</f>
        <v>6.5</v>
      </c>
      <c r="O11" s="31"/>
    </row>
    <row r="12" spans="1:15" ht="13.5">
      <c r="A12" s="32">
        <v>9</v>
      </c>
      <c r="B12" s="32"/>
      <c r="C12" s="33">
        <v>6.5</v>
      </c>
      <c r="D12" s="29">
        <f aca="true" t="shared" si="1" ref="D12:D31">C12</f>
        <v>6.5</v>
      </c>
      <c r="E12" s="30"/>
      <c r="F12" s="32">
        <v>9</v>
      </c>
      <c r="G12" s="32"/>
      <c r="H12" s="33">
        <v>6</v>
      </c>
      <c r="I12" s="29">
        <f>H12</f>
        <v>6</v>
      </c>
      <c r="J12" s="31"/>
      <c r="K12" s="32">
        <v>9</v>
      </c>
      <c r="L12" s="32"/>
      <c r="M12" s="33">
        <v>6.5</v>
      </c>
      <c r="N12" s="29">
        <f>M12</f>
        <v>6.5</v>
      </c>
      <c r="O12" s="31"/>
    </row>
    <row r="13" spans="1:15" s="24" customFormat="1" ht="13.5">
      <c r="A13" s="36">
        <v>10</v>
      </c>
      <c r="B13" s="36">
        <v>2</v>
      </c>
      <c r="C13" s="37">
        <v>6</v>
      </c>
      <c r="D13" s="38">
        <f>C13*B13</f>
        <v>12</v>
      </c>
      <c r="E13" s="30"/>
      <c r="F13" s="36">
        <v>10</v>
      </c>
      <c r="G13" s="36">
        <v>2</v>
      </c>
      <c r="H13" s="37">
        <v>6</v>
      </c>
      <c r="I13" s="38">
        <f>H13*G13</f>
        <v>12</v>
      </c>
      <c r="J13" s="31"/>
      <c r="K13" s="36">
        <v>10</v>
      </c>
      <c r="L13" s="36">
        <v>2</v>
      </c>
      <c r="M13" s="37">
        <v>6</v>
      </c>
      <c r="N13" s="38">
        <f>M13*L13</f>
        <v>12</v>
      </c>
      <c r="O13" s="31"/>
    </row>
    <row r="14" spans="1:15" ht="13.5">
      <c r="A14" s="34">
        <v>11</v>
      </c>
      <c r="B14" s="34"/>
      <c r="C14" s="33">
        <v>6</v>
      </c>
      <c r="D14" s="35">
        <f t="shared" si="1"/>
        <v>6</v>
      </c>
      <c r="E14" s="30"/>
      <c r="F14" s="34">
        <v>11</v>
      </c>
      <c r="G14" s="34"/>
      <c r="H14" s="33">
        <v>6</v>
      </c>
      <c r="I14" s="35">
        <f>H14</f>
        <v>6</v>
      </c>
      <c r="J14" s="31"/>
      <c r="K14" s="34">
        <v>11</v>
      </c>
      <c r="L14" s="34"/>
      <c r="M14" s="33">
        <v>6.5</v>
      </c>
      <c r="N14" s="35">
        <f>M14</f>
        <v>6.5</v>
      </c>
      <c r="O14" s="31"/>
    </row>
    <row r="15" spans="1:15" ht="13.5">
      <c r="A15" s="34">
        <v>12</v>
      </c>
      <c r="B15" s="34"/>
      <c r="C15" s="33">
        <v>6.5</v>
      </c>
      <c r="D15" s="35">
        <f t="shared" si="1"/>
        <v>6.5</v>
      </c>
      <c r="E15" s="30"/>
      <c r="F15" s="34">
        <v>12</v>
      </c>
      <c r="G15" s="34"/>
      <c r="H15" s="33">
        <v>6.5</v>
      </c>
      <c r="I15" s="35">
        <f>H15</f>
        <v>6.5</v>
      </c>
      <c r="J15" s="31"/>
      <c r="K15" s="34">
        <v>12</v>
      </c>
      <c r="L15" s="34"/>
      <c r="M15" s="33">
        <v>7</v>
      </c>
      <c r="N15" s="35">
        <f>M15</f>
        <v>7</v>
      </c>
      <c r="O15" s="31"/>
    </row>
    <row r="16" spans="1:15" s="24" customFormat="1" ht="13.5">
      <c r="A16" s="34">
        <v>13</v>
      </c>
      <c r="B16" s="34"/>
      <c r="C16" s="33">
        <v>6</v>
      </c>
      <c r="D16" s="35">
        <f t="shared" si="1"/>
        <v>6</v>
      </c>
      <c r="E16" s="30"/>
      <c r="F16" s="34">
        <v>13</v>
      </c>
      <c r="G16" s="34"/>
      <c r="H16" s="33">
        <v>5.5</v>
      </c>
      <c r="I16" s="35">
        <f>H16</f>
        <v>5.5</v>
      </c>
      <c r="J16" s="31"/>
      <c r="K16" s="34">
        <v>13</v>
      </c>
      <c r="L16" s="34"/>
      <c r="M16" s="33">
        <v>6</v>
      </c>
      <c r="N16" s="35">
        <f>M16</f>
        <v>6</v>
      </c>
      <c r="O16" s="31"/>
    </row>
    <row r="17" spans="1:15" s="24" customFormat="1" ht="13.5">
      <c r="A17" s="36">
        <v>14</v>
      </c>
      <c r="B17" s="36">
        <v>2</v>
      </c>
      <c r="C17" s="37">
        <v>5.5</v>
      </c>
      <c r="D17" s="38">
        <f>C17*B17</f>
        <v>11</v>
      </c>
      <c r="E17" s="30"/>
      <c r="F17" s="36">
        <v>14</v>
      </c>
      <c r="G17" s="36">
        <v>2</v>
      </c>
      <c r="H17" s="37">
        <v>5.5</v>
      </c>
      <c r="I17" s="38">
        <f>H17*G17</f>
        <v>11</v>
      </c>
      <c r="J17" s="31"/>
      <c r="K17" s="36">
        <v>14</v>
      </c>
      <c r="L17" s="36">
        <v>2</v>
      </c>
      <c r="M17" s="37">
        <v>5.5</v>
      </c>
      <c r="N17" s="38">
        <f>M17*L17</f>
        <v>11</v>
      </c>
      <c r="O17" s="31"/>
    </row>
    <row r="18" spans="1:15" ht="13.5">
      <c r="A18" s="32">
        <v>15</v>
      </c>
      <c r="B18" s="32"/>
      <c r="C18" s="33">
        <v>5</v>
      </c>
      <c r="D18" s="29">
        <f t="shared" si="1"/>
        <v>5</v>
      </c>
      <c r="E18" s="30"/>
      <c r="F18" s="32">
        <v>15</v>
      </c>
      <c r="G18" s="32"/>
      <c r="H18" s="33">
        <v>6</v>
      </c>
      <c r="I18" s="29">
        <f aca="true" t="shared" si="2" ref="I18:I31">H18</f>
        <v>6</v>
      </c>
      <c r="J18" s="31"/>
      <c r="K18" s="32">
        <v>15</v>
      </c>
      <c r="L18" s="32"/>
      <c r="M18" s="33">
        <v>6</v>
      </c>
      <c r="N18" s="29">
        <f aca="true" t="shared" si="3" ref="N18:N31">M18</f>
        <v>6</v>
      </c>
      <c r="O18" s="31"/>
    </row>
    <row r="19" spans="1:15" ht="13.5">
      <c r="A19" s="32">
        <v>16</v>
      </c>
      <c r="B19" s="32"/>
      <c r="C19" s="33">
        <v>7</v>
      </c>
      <c r="D19" s="29">
        <f t="shared" si="1"/>
        <v>7</v>
      </c>
      <c r="E19" s="30"/>
      <c r="F19" s="32">
        <v>16</v>
      </c>
      <c r="G19" s="32"/>
      <c r="H19" s="33">
        <v>6</v>
      </c>
      <c r="I19" s="29">
        <f t="shared" si="2"/>
        <v>6</v>
      </c>
      <c r="J19" s="31"/>
      <c r="K19" s="32">
        <v>16</v>
      </c>
      <c r="L19" s="32"/>
      <c r="M19" s="33">
        <v>7.5</v>
      </c>
      <c r="N19" s="29">
        <f t="shared" si="3"/>
        <v>7.5</v>
      </c>
      <c r="O19" s="31"/>
    </row>
    <row r="20" spans="1:15" ht="13.5">
      <c r="A20" s="32">
        <v>17</v>
      </c>
      <c r="B20" s="32"/>
      <c r="C20" s="33">
        <v>7</v>
      </c>
      <c r="D20" s="29">
        <f t="shared" si="1"/>
        <v>7</v>
      </c>
      <c r="E20" s="30"/>
      <c r="F20" s="32">
        <v>17</v>
      </c>
      <c r="G20" s="32"/>
      <c r="H20" s="33">
        <v>6.5</v>
      </c>
      <c r="I20" s="29">
        <f t="shared" si="2"/>
        <v>6.5</v>
      </c>
      <c r="J20" s="31"/>
      <c r="K20" s="32">
        <v>17</v>
      </c>
      <c r="L20" s="32"/>
      <c r="M20" s="33">
        <v>7</v>
      </c>
      <c r="N20" s="29">
        <f t="shared" si="3"/>
        <v>7</v>
      </c>
      <c r="O20" s="31"/>
    </row>
    <row r="21" spans="1:15" s="24" customFormat="1" ht="13.5">
      <c r="A21" s="34">
        <v>18</v>
      </c>
      <c r="B21" s="34"/>
      <c r="C21" s="33">
        <v>6.5</v>
      </c>
      <c r="D21" s="35">
        <f t="shared" si="1"/>
        <v>6.5</v>
      </c>
      <c r="E21" s="30"/>
      <c r="F21" s="34">
        <v>18</v>
      </c>
      <c r="G21" s="34"/>
      <c r="H21" s="33">
        <v>7</v>
      </c>
      <c r="I21" s="35">
        <f t="shared" si="2"/>
        <v>7</v>
      </c>
      <c r="J21" s="31"/>
      <c r="K21" s="34">
        <v>18</v>
      </c>
      <c r="L21" s="34"/>
      <c r="M21" s="33">
        <v>7</v>
      </c>
      <c r="N21" s="35">
        <f t="shared" si="3"/>
        <v>7</v>
      </c>
      <c r="O21" s="31"/>
    </row>
    <row r="22" spans="1:15" ht="13.5">
      <c r="A22" s="32">
        <v>19</v>
      </c>
      <c r="B22" s="32"/>
      <c r="C22" s="33">
        <v>6.5</v>
      </c>
      <c r="D22" s="29">
        <f t="shared" si="1"/>
        <v>6.5</v>
      </c>
      <c r="E22" s="30"/>
      <c r="F22" s="32">
        <v>19</v>
      </c>
      <c r="G22" s="32"/>
      <c r="H22" s="33">
        <v>6.5</v>
      </c>
      <c r="I22" s="29">
        <f t="shared" si="2"/>
        <v>6.5</v>
      </c>
      <c r="J22" s="31"/>
      <c r="K22" s="32">
        <v>19</v>
      </c>
      <c r="L22" s="32"/>
      <c r="M22" s="33">
        <v>6.5</v>
      </c>
      <c r="N22" s="29">
        <f t="shared" si="3"/>
        <v>6.5</v>
      </c>
      <c r="O22" s="31"/>
    </row>
    <row r="23" spans="1:15" ht="13.5">
      <c r="A23" s="34">
        <v>20</v>
      </c>
      <c r="B23" s="32"/>
      <c r="C23" s="33">
        <v>6.5</v>
      </c>
      <c r="D23" s="29">
        <f t="shared" si="1"/>
        <v>6.5</v>
      </c>
      <c r="E23" s="30"/>
      <c r="F23" s="34">
        <v>20</v>
      </c>
      <c r="G23" s="32"/>
      <c r="H23" s="33">
        <v>6</v>
      </c>
      <c r="I23" s="29">
        <f t="shared" si="2"/>
        <v>6</v>
      </c>
      <c r="J23" s="31"/>
      <c r="K23" s="34">
        <v>20</v>
      </c>
      <c r="L23" s="32"/>
      <c r="M23" s="33">
        <v>6</v>
      </c>
      <c r="N23" s="29">
        <f t="shared" si="3"/>
        <v>6</v>
      </c>
      <c r="O23" s="31"/>
    </row>
    <row r="24" spans="1:15" ht="13.5">
      <c r="A24" s="32">
        <v>21</v>
      </c>
      <c r="B24" s="32"/>
      <c r="C24" s="33">
        <v>6</v>
      </c>
      <c r="D24" s="29">
        <f t="shared" si="1"/>
        <v>6</v>
      </c>
      <c r="E24" s="30"/>
      <c r="F24" s="32">
        <v>21</v>
      </c>
      <c r="G24" s="32"/>
      <c r="H24" s="33">
        <v>6.5</v>
      </c>
      <c r="I24" s="29">
        <f t="shared" si="2"/>
        <v>6.5</v>
      </c>
      <c r="J24" s="31"/>
      <c r="K24" s="32">
        <v>21</v>
      </c>
      <c r="L24" s="32"/>
      <c r="M24" s="33">
        <v>7</v>
      </c>
      <c r="N24" s="29">
        <f t="shared" si="3"/>
        <v>7</v>
      </c>
      <c r="O24" s="31"/>
    </row>
    <row r="25" spans="1:15" ht="13.5">
      <c r="A25" s="34">
        <v>22</v>
      </c>
      <c r="B25" s="32"/>
      <c r="C25" s="33">
        <v>6.5</v>
      </c>
      <c r="D25" s="29">
        <f t="shared" si="1"/>
        <v>6.5</v>
      </c>
      <c r="E25" s="30"/>
      <c r="F25" s="34">
        <v>22</v>
      </c>
      <c r="G25" s="32"/>
      <c r="H25" s="33">
        <v>6</v>
      </c>
      <c r="I25" s="29">
        <f t="shared" si="2"/>
        <v>6</v>
      </c>
      <c r="J25" s="31"/>
      <c r="K25" s="34">
        <v>22</v>
      </c>
      <c r="L25" s="32"/>
      <c r="M25" s="33">
        <v>7</v>
      </c>
      <c r="N25" s="29">
        <f t="shared" si="3"/>
        <v>7</v>
      </c>
      <c r="O25" s="31"/>
    </row>
    <row r="26" spans="1:15" ht="13.5">
      <c r="A26" s="32">
        <v>23</v>
      </c>
      <c r="B26" s="32"/>
      <c r="C26" s="33">
        <v>6</v>
      </c>
      <c r="D26" s="29">
        <f t="shared" si="1"/>
        <v>6</v>
      </c>
      <c r="E26" s="30"/>
      <c r="F26" s="32">
        <v>23</v>
      </c>
      <c r="G26" s="32"/>
      <c r="H26" s="33">
        <v>6</v>
      </c>
      <c r="I26" s="29">
        <f t="shared" si="2"/>
        <v>6</v>
      </c>
      <c r="J26" s="31"/>
      <c r="K26" s="32">
        <v>23</v>
      </c>
      <c r="L26" s="32"/>
      <c r="M26" s="33">
        <v>6.5</v>
      </c>
      <c r="N26" s="29">
        <f t="shared" si="3"/>
        <v>6.5</v>
      </c>
      <c r="O26" s="31"/>
    </row>
    <row r="27" spans="1:15" ht="13.5">
      <c r="A27" s="34">
        <v>24</v>
      </c>
      <c r="B27" s="32"/>
      <c r="C27" s="33">
        <v>4</v>
      </c>
      <c r="D27" s="29">
        <f t="shared" si="1"/>
        <v>4</v>
      </c>
      <c r="E27" s="30"/>
      <c r="F27" s="34">
        <v>24</v>
      </c>
      <c r="G27" s="32"/>
      <c r="H27" s="33">
        <v>3</v>
      </c>
      <c r="I27" s="29">
        <f t="shared" si="2"/>
        <v>3</v>
      </c>
      <c r="J27" s="31"/>
      <c r="K27" s="34">
        <v>24</v>
      </c>
      <c r="L27" s="32"/>
      <c r="M27" s="33">
        <v>3.5</v>
      </c>
      <c r="N27" s="29">
        <f t="shared" si="3"/>
        <v>3.5</v>
      </c>
      <c r="O27" s="31"/>
    </row>
    <row r="28" spans="1:15" ht="13.5">
      <c r="A28" s="32">
        <v>25</v>
      </c>
      <c r="B28" s="32"/>
      <c r="C28" s="33">
        <v>6</v>
      </c>
      <c r="D28" s="29">
        <f t="shared" si="1"/>
        <v>6</v>
      </c>
      <c r="E28" s="30"/>
      <c r="F28" s="32">
        <v>25</v>
      </c>
      <c r="G28" s="32"/>
      <c r="H28" s="33">
        <v>6</v>
      </c>
      <c r="I28" s="29">
        <f t="shared" si="2"/>
        <v>6</v>
      </c>
      <c r="J28" s="31"/>
      <c r="K28" s="32">
        <v>25</v>
      </c>
      <c r="L28" s="32"/>
      <c r="M28" s="33">
        <v>6.5</v>
      </c>
      <c r="N28" s="29">
        <f t="shared" si="3"/>
        <v>6.5</v>
      </c>
      <c r="O28" s="31"/>
    </row>
    <row r="29" spans="1:15" ht="13.5">
      <c r="A29" s="34">
        <v>26</v>
      </c>
      <c r="B29" s="32"/>
      <c r="C29" s="33">
        <v>5</v>
      </c>
      <c r="D29" s="29">
        <f t="shared" si="1"/>
        <v>5</v>
      </c>
      <c r="E29" s="30"/>
      <c r="F29" s="34">
        <v>26</v>
      </c>
      <c r="G29" s="32"/>
      <c r="H29" s="33">
        <v>6</v>
      </c>
      <c r="I29" s="29">
        <f t="shared" si="2"/>
        <v>6</v>
      </c>
      <c r="J29" s="31"/>
      <c r="K29" s="34">
        <v>26</v>
      </c>
      <c r="L29" s="32"/>
      <c r="M29" s="33">
        <v>6</v>
      </c>
      <c r="N29" s="29">
        <f t="shared" si="3"/>
        <v>6</v>
      </c>
      <c r="O29" s="31"/>
    </row>
    <row r="30" spans="1:15" ht="13.5">
      <c r="A30" s="32">
        <v>27</v>
      </c>
      <c r="B30" s="32"/>
      <c r="C30" s="33">
        <v>5</v>
      </c>
      <c r="D30" s="29">
        <f t="shared" si="1"/>
        <v>5</v>
      </c>
      <c r="E30" s="30"/>
      <c r="F30" s="32">
        <v>27</v>
      </c>
      <c r="G30" s="32"/>
      <c r="H30" s="33">
        <v>5.5</v>
      </c>
      <c r="I30" s="29">
        <f t="shared" si="2"/>
        <v>5.5</v>
      </c>
      <c r="J30" s="31"/>
      <c r="K30" s="32">
        <v>27</v>
      </c>
      <c r="L30" s="32"/>
      <c r="M30" s="33">
        <v>6</v>
      </c>
      <c r="N30" s="29">
        <f t="shared" si="3"/>
        <v>6</v>
      </c>
      <c r="O30" s="31"/>
    </row>
    <row r="31" spans="1:15" ht="13.5">
      <c r="A31" s="34">
        <v>28</v>
      </c>
      <c r="B31" s="32"/>
      <c r="C31" s="33">
        <v>6.5</v>
      </c>
      <c r="D31" s="29">
        <f t="shared" si="1"/>
        <v>6.5</v>
      </c>
      <c r="E31" s="30"/>
      <c r="F31" s="34">
        <v>28</v>
      </c>
      <c r="G31" s="32"/>
      <c r="H31" s="33">
        <v>6.5</v>
      </c>
      <c r="I31" s="29">
        <f t="shared" si="2"/>
        <v>6.5</v>
      </c>
      <c r="J31" s="31"/>
      <c r="K31" s="34">
        <v>28</v>
      </c>
      <c r="L31" s="32"/>
      <c r="M31" s="33">
        <v>6.5</v>
      </c>
      <c r="N31" s="29">
        <f t="shared" si="3"/>
        <v>6.5</v>
      </c>
      <c r="O31" s="31"/>
    </row>
    <row r="32" spans="1:15" s="42" customFormat="1" ht="18.75" customHeight="1">
      <c r="A32" s="155"/>
      <c r="B32" s="155"/>
      <c r="C32" s="155"/>
      <c r="D32" s="39">
        <f>SUM(D4:D31)</f>
        <v>191.5</v>
      </c>
      <c r="E32" s="40"/>
      <c r="F32" s="155"/>
      <c r="G32" s="155"/>
      <c r="H32" s="155"/>
      <c r="I32" s="39">
        <f>SUM(I4:I31)</f>
        <v>187</v>
      </c>
      <c r="J32" s="41"/>
      <c r="K32" s="155"/>
      <c r="L32" s="155"/>
      <c r="M32" s="155"/>
      <c r="N32" s="39">
        <f>SUM(N4:N31)</f>
        <v>196.5</v>
      </c>
      <c r="O32" s="41"/>
    </row>
    <row r="33" spans="1:15" ht="15">
      <c r="A33" s="43">
        <v>1</v>
      </c>
      <c r="B33" s="43">
        <v>1</v>
      </c>
      <c r="C33" s="33">
        <v>6.5</v>
      </c>
      <c r="D33" s="29">
        <f>C33</f>
        <v>6.5</v>
      </c>
      <c r="E33" s="30"/>
      <c r="F33" s="43">
        <v>1</v>
      </c>
      <c r="G33" s="43">
        <v>1</v>
      </c>
      <c r="H33" s="33">
        <v>6</v>
      </c>
      <c r="I33" s="29">
        <f>H33</f>
        <v>6</v>
      </c>
      <c r="J33" s="31"/>
      <c r="K33" s="43">
        <v>1</v>
      </c>
      <c r="L33" s="43">
        <v>1</v>
      </c>
      <c r="M33" s="33">
        <v>6</v>
      </c>
      <c r="N33" s="29">
        <f>M33</f>
        <v>6</v>
      </c>
      <c r="O33" s="31"/>
    </row>
    <row r="34" spans="1:15" ht="15">
      <c r="A34" s="43">
        <v>2</v>
      </c>
      <c r="B34" s="43">
        <v>1</v>
      </c>
      <c r="C34" s="33">
        <v>6.5</v>
      </c>
      <c r="D34" s="29">
        <f>C34</f>
        <v>6.5</v>
      </c>
      <c r="E34" s="30"/>
      <c r="F34" s="43">
        <v>2</v>
      </c>
      <c r="G34" s="43">
        <v>1</v>
      </c>
      <c r="H34" s="33">
        <v>6</v>
      </c>
      <c r="I34" s="29">
        <f>H34</f>
        <v>6</v>
      </c>
      <c r="J34" s="31"/>
      <c r="K34" s="43">
        <v>2</v>
      </c>
      <c r="L34" s="43">
        <v>1</v>
      </c>
      <c r="M34" s="33">
        <v>7</v>
      </c>
      <c r="N34" s="29">
        <f>M34</f>
        <v>7</v>
      </c>
      <c r="O34" s="31"/>
    </row>
    <row r="35" spans="1:15" ht="15">
      <c r="A35" s="43">
        <v>3</v>
      </c>
      <c r="B35" s="43">
        <v>2</v>
      </c>
      <c r="C35" s="33">
        <v>6.5</v>
      </c>
      <c r="D35" s="29">
        <f>C35*2</f>
        <v>13</v>
      </c>
      <c r="E35" s="30"/>
      <c r="F35" s="43">
        <v>3</v>
      </c>
      <c r="G35" s="43">
        <v>2</v>
      </c>
      <c r="H35" s="33">
        <v>6.5</v>
      </c>
      <c r="I35" s="29">
        <f>H35*2</f>
        <v>13</v>
      </c>
      <c r="J35" s="31"/>
      <c r="K35" s="43">
        <v>3</v>
      </c>
      <c r="L35" s="43">
        <v>2</v>
      </c>
      <c r="M35" s="33">
        <v>6</v>
      </c>
      <c r="N35" s="29">
        <f>M35*2</f>
        <v>12</v>
      </c>
      <c r="O35" s="31"/>
    </row>
    <row r="36" spans="1:15" ht="15">
      <c r="A36" s="43">
        <v>4</v>
      </c>
      <c r="B36" s="43">
        <v>2</v>
      </c>
      <c r="C36" s="33">
        <v>7</v>
      </c>
      <c r="D36" s="29">
        <f>C36*2</f>
        <v>14</v>
      </c>
      <c r="E36" s="30"/>
      <c r="F36" s="43">
        <v>4</v>
      </c>
      <c r="G36" s="43">
        <v>2</v>
      </c>
      <c r="H36" s="33">
        <v>7</v>
      </c>
      <c r="I36" s="29">
        <f>H36*2</f>
        <v>14</v>
      </c>
      <c r="J36" s="31"/>
      <c r="K36" s="43">
        <v>4</v>
      </c>
      <c r="L36" s="43">
        <v>2</v>
      </c>
      <c r="M36" s="33">
        <v>7</v>
      </c>
      <c r="N36" s="29">
        <f>M36*2</f>
        <v>14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40</v>
      </c>
      <c r="E37" s="40"/>
      <c r="F37" s="156"/>
      <c r="G37" s="156"/>
      <c r="H37" s="156"/>
      <c r="I37" s="39">
        <f>SUM(I33:I36)</f>
        <v>39</v>
      </c>
      <c r="J37" s="41"/>
      <c r="K37" s="155"/>
      <c r="L37" s="155"/>
      <c r="M37" s="155"/>
      <c r="N37" s="39">
        <f>SUM(N33:N36)</f>
        <v>39</v>
      </c>
      <c r="O37" s="41"/>
    </row>
    <row r="38" spans="1:15" ht="18.75" customHeight="1">
      <c r="A38" s="157"/>
      <c r="B38" s="157"/>
      <c r="C38" s="44">
        <f>SUM(D32+D37)-$D40-$D41</f>
        <v>231.5</v>
      </c>
      <c r="D38" s="45">
        <f>C38*100/370</f>
        <v>62.567567567567565</v>
      </c>
      <c r="E38" s="46"/>
      <c r="F38" s="157"/>
      <c r="G38" s="157"/>
      <c r="H38" s="44">
        <f>SUM(I32+I37)-$D40-$D41</f>
        <v>226</v>
      </c>
      <c r="I38" s="45">
        <f>H38*100/370</f>
        <v>61.08108108108108</v>
      </c>
      <c r="J38" s="38"/>
      <c r="K38" s="47"/>
      <c r="L38" s="48"/>
      <c r="M38" s="44">
        <f>SUM(N32+N37)-$D40-$D41</f>
        <v>235.5</v>
      </c>
      <c r="N38" s="45">
        <f>M38*100/370</f>
        <v>63.648648648648646</v>
      </c>
      <c r="O38" s="38"/>
    </row>
    <row r="40" spans="1:13" ht="18.75">
      <c r="A40" s="49" t="s">
        <v>18</v>
      </c>
      <c r="D40" s="50">
        <v>0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0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693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62.43243243243243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'!F17</f>
        <v>Форпост, 2008, мер., вор., УВП, Образець-Фея, 702724, Токарєва Г.А.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'!C17</f>
        <v>Харченко Ірина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'!G17</f>
        <v>ПВ Токарєва Г.А., м.Харків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 selectLockedCells="1" selectUnlockedCells="1"/>
  <mergeCells count="19">
    <mergeCell ref="M46:N46"/>
    <mergeCell ref="D47:N47"/>
    <mergeCell ref="A38:B38"/>
    <mergeCell ref="F38:G38"/>
    <mergeCell ref="A32:C32"/>
    <mergeCell ref="F32:H32"/>
    <mergeCell ref="K32:M32"/>
    <mergeCell ref="F37:H37"/>
    <mergeCell ref="K37:M37"/>
    <mergeCell ref="A49:O49"/>
    <mergeCell ref="A42:C42"/>
    <mergeCell ref="A43:C43"/>
    <mergeCell ref="D45:N45"/>
    <mergeCell ref="D46:I46"/>
    <mergeCell ref="A1:O1"/>
    <mergeCell ref="A2:D2"/>
    <mergeCell ref="F2:I2"/>
    <mergeCell ref="K2:N2"/>
    <mergeCell ref="A37:C37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AK49"/>
  <sheetViews>
    <sheetView zoomScalePageLayoutView="0" workbookViewId="0" topLeftCell="A22">
      <selection activeCell="A37" sqref="A37:C37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6.5</v>
      </c>
      <c r="D4" s="29">
        <f aca="true" t="shared" si="0" ref="D4:D10">C4</f>
        <v>6.5</v>
      </c>
      <c r="E4" s="30"/>
      <c r="F4" s="32">
        <v>1</v>
      </c>
      <c r="G4" s="32"/>
      <c r="H4" s="33">
        <v>6</v>
      </c>
      <c r="I4" s="29">
        <f>H4</f>
        <v>6</v>
      </c>
      <c r="J4" s="31"/>
      <c r="K4" s="32">
        <v>1</v>
      </c>
      <c r="L4" s="32"/>
      <c r="M4" s="33">
        <v>6.5</v>
      </c>
      <c r="N4" s="29">
        <f>M4</f>
        <v>6.5</v>
      </c>
      <c r="O4" s="31"/>
    </row>
    <row r="5" spans="1:15" ht="13.5">
      <c r="A5" s="32">
        <v>2</v>
      </c>
      <c r="B5" s="32"/>
      <c r="C5" s="33">
        <v>6</v>
      </c>
      <c r="D5" s="29">
        <f t="shared" si="0"/>
        <v>6</v>
      </c>
      <c r="E5" s="30"/>
      <c r="F5" s="32">
        <v>2</v>
      </c>
      <c r="G5" s="32"/>
      <c r="H5" s="33">
        <v>6</v>
      </c>
      <c r="I5" s="29">
        <f>H5</f>
        <v>6</v>
      </c>
      <c r="J5" s="31"/>
      <c r="K5" s="32">
        <v>2</v>
      </c>
      <c r="L5" s="32"/>
      <c r="M5" s="33">
        <v>6</v>
      </c>
      <c r="N5" s="29">
        <f>M5</f>
        <v>6</v>
      </c>
      <c r="O5" s="31"/>
    </row>
    <row r="6" spans="1:15" ht="13.5">
      <c r="A6" s="34">
        <v>3</v>
      </c>
      <c r="B6" s="34"/>
      <c r="C6" s="33">
        <v>5.5</v>
      </c>
      <c r="D6" s="35">
        <f t="shared" si="0"/>
        <v>5.5</v>
      </c>
      <c r="E6" s="30"/>
      <c r="F6" s="34">
        <v>3</v>
      </c>
      <c r="G6" s="34"/>
      <c r="H6" s="33">
        <v>6</v>
      </c>
      <c r="I6" s="35">
        <f>H6</f>
        <v>6</v>
      </c>
      <c r="J6" s="31"/>
      <c r="K6" s="34">
        <v>3</v>
      </c>
      <c r="L6" s="34"/>
      <c r="M6" s="33">
        <v>6</v>
      </c>
      <c r="N6" s="35">
        <f>M6</f>
        <v>6</v>
      </c>
      <c r="O6" s="31"/>
    </row>
    <row r="7" spans="1:15" s="24" customFormat="1" ht="13.5">
      <c r="A7" s="34">
        <v>4</v>
      </c>
      <c r="B7" s="34"/>
      <c r="C7" s="33">
        <v>5.5</v>
      </c>
      <c r="D7" s="35">
        <f t="shared" si="0"/>
        <v>5.5</v>
      </c>
      <c r="E7" s="30"/>
      <c r="F7" s="34">
        <v>4</v>
      </c>
      <c r="G7" s="34"/>
      <c r="H7" s="33">
        <v>5</v>
      </c>
      <c r="I7" s="35">
        <f>H7</f>
        <v>5</v>
      </c>
      <c r="J7" s="31"/>
      <c r="K7" s="34">
        <v>4</v>
      </c>
      <c r="L7" s="34"/>
      <c r="M7" s="33">
        <v>6.5</v>
      </c>
      <c r="N7" s="35">
        <f>M7</f>
        <v>6.5</v>
      </c>
      <c r="O7" s="31"/>
    </row>
    <row r="8" spans="1:15" s="24" customFormat="1" ht="13.5">
      <c r="A8" s="34">
        <v>5</v>
      </c>
      <c r="B8" s="34"/>
      <c r="C8" s="33">
        <v>6</v>
      </c>
      <c r="D8" s="35">
        <f t="shared" si="0"/>
        <v>6</v>
      </c>
      <c r="E8" s="30"/>
      <c r="F8" s="34">
        <v>5</v>
      </c>
      <c r="G8" s="34"/>
      <c r="H8" s="33">
        <v>6</v>
      </c>
      <c r="I8" s="35">
        <f>H8</f>
        <v>6</v>
      </c>
      <c r="J8" s="31"/>
      <c r="K8" s="34">
        <v>5</v>
      </c>
      <c r="L8" s="34"/>
      <c r="M8" s="33">
        <v>6</v>
      </c>
      <c r="N8" s="35">
        <f>M8</f>
        <v>6</v>
      </c>
      <c r="O8" s="31"/>
    </row>
    <row r="9" spans="1:15" ht="13.5">
      <c r="A9" s="36">
        <v>6</v>
      </c>
      <c r="B9" s="36">
        <v>2</v>
      </c>
      <c r="C9" s="37">
        <v>6</v>
      </c>
      <c r="D9" s="38">
        <f>C9*B9</f>
        <v>12</v>
      </c>
      <c r="E9" s="30"/>
      <c r="F9" s="36">
        <v>6</v>
      </c>
      <c r="G9" s="36">
        <v>2</v>
      </c>
      <c r="H9" s="37">
        <v>5</v>
      </c>
      <c r="I9" s="38">
        <f>H9*G9</f>
        <v>10</v>
      </c>
      <c r="J9" s="31"/>
      <c r="K9" s="36">
        <v>6</v>
      </c>
      <c r="L9" s="36">
        <v>2</v>
      </c>
      <c r="M9" s="37">
        <v>6</v>
      </c>
      <c r="N9" s="38">
        <f>M9*L9</f>
        <v>12</v>
      </c>
      <c r="O9" s="31"/>
    </row>
    <row r="10" spans="1:15" ht="13.5">
      <c r="A10" s="32">
        <v>7</v>
      </c>
      <c r="B10" s="32"/>
      <c r="C10" s="33">
        <v>5.5</v>
      </c>
      <c r="D10" s="29">
        <f t="shared" si="0"/>
        <v>5.5</v>
      </c>
      <c r="E10" s="30"/>
      <c r="F10" s="32">
        <v>7</v>
      </c>
      <c r="G10" s="32"/>
      <c r="H10" s="33">
        <v>5.5</v>
      </c>
      <c r="I10" s="29">
        <f>H10</f>
        <v>5.5</v>
      </c>
      <c r="J10" s="31"/>
      <c r="K10" s="32">
        <v>7</v>
      </c>
      <c r="L10" s="32"/>
      <c r="M10" s="33">
        <v>6</v>
      </c>
      <c r="N10" s="29">
        <f>M10</f>
        <v>6</v>
      </c>
      <c r="O10" s="31"/>
    </row>
    <row r="11" spans="1:15" s="24" customFormat="1" ht="13.5">
      <c r="A11" s="32">
        <v>8</v>
      </c>
      <c r="B11" s="32"/>
      <c r="C11" s="33">
        <v>6</v>
      </c>
      <c r="D11" s="29">
        <f>C11</f>
        <v>6</v>
      </c>
      <c r="E11" s="30"/>
      <c r="F11" s="32">
        <v>8</v>
      </c>
      <c r="G11" s="32"/>
      <c r="H11" s="33">
        <v>5</v>
      </c>
      <c r="I11" s="29">
        <f>H11</f>
        <v>5</v>
      </c>
      <c r="J11" s="31"/>
      <c r="K11" s="32">
        <v>8</v>
      </c>
      <c r="L11" s="32"/>
      <c r="M11" s="33">
        <v>6</v>
      </c>
      <c r="N11" s="29">
        <f>M11</f>
        <v>6</v>
      </c>
      <c r="O11" s="31"/>
    </row>
    <row r="12" spans="1:15" ht="13.5">
      <c r="A12" s="32">
        <v>9</v>
      </c>
      <c r="B12" s="32"/>
      <c r="C12" s="33">
        <v>6</v>
      </c>
      <c r="D12" s="29">
        <f aca="true" t="shared" si="1" ref="D12:D31">C12</f>
        <v>6</v>
      </c>
      <c r="E12" s="30"/>
      <c r="F12" s="32">
        <v>9</v>
      </c>
      <c r="G12" s="32"/>
      <c r="H12" s="33">
        <v>6</v>
      </c>
      <c r="I12" s="29">
        <f>H12</f>
        <v>6</v>
      </c>
      <c r="J12" s="31"/>
      <c r="K12" s="32">
        <v>9</v>
      </c>
      <c r="L12" s="32"/>
      <c r="M12" s="33">
        <v>6</v>
      </c>
      <c r="N12" s="29">
        <f>M12</f>
        <v>6</v>
      </c>
      <c r="O12" s="31"/>
    </row>
    <row r="13" spans="1:15" s="24" customFormat="1" ht="13.5">
      <c r="A13" s="36">
        <v>10</v>
      </c>
      <c r="B13" s="36">
        <v>2</v>
      </c>
      <c r="C13" s="37">
        <v>6</v>
      </c>
      <c r="D13" s="38">
        <f>C13*B13</f>
        <v>12</v>
      </c>
      <c r="E13" s="30"/>
      <c r="F13" s="36">
        <v>10</v>
      </c>
      <c r="G13" s="36">
        <v>2</v>
      </c>
      <c r="H13" s="37">
        <v>6</v>
      </c>
      <c r="I13" s="38">
        <f>H13*G13</f>
        <v>12</v>
      </c>
      <c r="J13" s="31"/>
      <c r="K13" s="36">
        <v>10</v>
      </c>
      <c r="L13" s="36">
        <v>2</v>
      </c>
      <c r="M13" s="37">
        <v>6</v>
      </c>
      <c r="N13" s="38">
        <f>M13*L13</f>
        <v>12</v>
      </c>
      <c r="O13" s="31"/>
    </row>
    <row r="14" spans="1:15" ht="13.5">
      <c r="A14" s="34">
        <v>11</v>
      </c>
      <c r="B14" s="34"/>
      <c r="C14" s="33">
        <v>5.5</v>
      </c>
      <c r="D14" s="35">
        <f t="shared" si="1"/>
        <v>5.5</v>
      </c>
      <c r="E14" s="30"/>
      <c r="F14" s="34">
        <v>11</v>
      </c>
      <c r="G14" s="34"/>
      <c r="H14" s="33">
        <v>5.5</v>
      </c>
      <c r="I14" s="35">
        <f>H14</f>
        <v>5.5</v>
      </c>
      <c r="J14" s="31"/>
      <c r="K14" s="34">
        <v>11</v>
      </c>
      <c r="L14" s="34"/>
      <c r="M14" s="33">
        <v>5.5</v>
      </c>
      <c r="N14" s="35">
        <f>M14</f>
        <v>5.5</v>
      </c>
      <c r="O14" s="31"/>
    </row>
    <row r="15" spans="1:15" ht="13.5">
      <c r="A15" s="34">
        <v>12</v>
      </c>
      <c r="B15" s="34"/>
      <c r="C15" s="33">
        <v>6</v>
      </c>
      <c r="D15" s="35">
        <f t="shared" si="1"/>
        <v>6</v>
      </c>
      <c r="E15" s="30"/>
      <c r="F15" s="34">
        <v>12</v>
      </c>
      <c r="G15" s="34"/>
      <c r="H15" s="33">
        <v>5.5</v>
      </c>
      <c r="I15" s="35">
        <f>H15</f>
        <v>5.5</v>
      </c>
      <c r="J15" s="31"/>
      <c r="K15" s="34">
        <v>12</v>
      </c>
      <c r="L15" s="34"/>
      <c r="M15" s="33">
        <v>5.5</v>
      </c>
      <c r="N15" s="35">
        <f>M15</f>
        <v>5.5</v>
      </c>
      <c r="O15" s="31"/>
    </row>
    <row r="16" spans="1:15" s="24" customFormat="1" ht="13.5">
      <c r="A16" s="34">
        <v>13</v>
      </c>
      <c r="B16" s="34"/>
      <c r="C16" s="33">
        <v>6</v>
      </c>
      <c r="D16" s="35">
        <f t="shared" si="1"/>
        <v>6</v>
      </c>
      <c r="E16" s="30"/>
      <c r="F16" s="34">
        <v>13</v>
      </c>
      <c r="G16" s="34"/>
      <c r="H16" s="33">
        <v>6</v>
      </c>
      <c r="I16" s="35">
        <f>H16</f>
        <v>6</v>
      </c>
      <c r="J16" s="31"/>
      <c r="K16" s="34">
        <v>13</v>
      </c>
      <c r="L16" s="34"/>
      <c r="M16" s="33">
        <v>6</v>
      </c>
      <c r="N16" s="35">
        <f>M16</f>
        <v>6</v>
      </c>
      <c r="O16" s="31"/>
    </row>
    <row r="17" spans="1:15" s="24" customFormat="1" ht="13.5">
      <c r="A17" s="36">
        <v>14</v>
      </c>
      <c r="B17" s="36">
        <v>2</v>
      </c>
      <c r="C17" s="37">
        <v>6</v>
      </c>
      <c r="D17" s="38">
        <f>C17*B17</f>
        <v>12</v>
      </c>
      <c r="E17" s="30"/>
      <c r="F17" s="36">
        <v>14</v>
      </c>
      <c r="G17" s="36">
        <v>2</v>
      </c>
      <c r="H17" s="37">
        <v>6</v>
      </c>
      <c r="I17" s="38">
        <f>H17*G17</f>
        <v>12</v>
      </c>
      <c r="J17" s="31"/>
      <c r="K17" s="36">
        <v>14</v>
      </c>
      <c r="L17" s="36">
        <v>2</v>
      </c>
      <c r="M17" s="37">
        <v>5.5</v>
      </c>
      <c r="N17" s="38">
        <f>M17*L17</f>
        <v>11</v>
      </c>
      <c r="O17" s="31"/>
    </row>
    <row r="18" spans="1:15" ht="13.5">
      <c r="A18" s="32">
        <v>15</v>
      </c>
      <c r="B18" s="32"/>
      <c r="C18" s="33">
        <v>6.5</v>
      </c>
      <c r="D18" s="29">
        <f t="shared" si="1"/>
        <v>6.5</v>
      </c>
      <c r="E18" s="30"/>
      <c r="F18" s="32">
        <v>15</v>
      </c>
      <c r="G18" s="32"/>
      <c r="H18" s="33">
        <v>6</v>
      </c>
      <c r="I18" s="29">
        <f aca="true" t="shared" si="2" ref="I18:I31">H18</f>
        <v>6</v>
      </c>
      <c r="J18" s="31"/>
      <c r="K18" s="32">
        <v>15</v>
      </c>
      <c r="L18" s="32"/>
      <c r="M18" s="33">
        <v>6.5</v>
      </c>
      <c r="N18" s="29">
        <f aca="true" t="shared" si="3" ref="N18:N31">M18</f>
        <v>6.5</v>
      </c>
      <c r="O18" s="31"/>
    </row>
    <row r="19" spans="1:15" ht="13.5">
      <c r="A19" s="32">
        <v>16</v>
      </c>
      <c r="B19" s="32"/>
      <c r="C19" s="33">
        <v>7</v>
      </c>
      <c r="D19" s="29">
        <f t="shared" si="1"/>
        <v>7</v>
      </c>
      <c r="E19" s="30"/>
      <c r="F19" s="32">
        <v>16</v>
      </c>
      <c r="G19" s="32"/>
      <c r="H19" s="33">
        <v>5.5</v>
      </c>
      <c r="I19" s="29">
        <f t="shared" si="2"/>
        <v>5.5</v>
      </c>
      <c r="J19" s="31"/>
      <c r="K19" s="32">
        <v>16</v>
      </c>
      <c r="L19" s="32"/>
      <c r="M19" s="33">
        <v>6</v>
      </c>
      <c r="N19" s="29">
        <f t="shared" si="3"/>
        <v>6</v>
      </c>
      <c r="O19" s="31"/>
    </row>
    <row r="20" spans="1:15" ht="13.5">
      <c r="A20" s="32">
        <v>17</v>
      </c>
      <c r="B20" s="32"/>
      <c r="C20" s="33">
        <v>6.5</v>
      </c>
      <c r="D20" s="29">
        <f t="shared" si="1"/>
        <v>6.5</v>
      </c>
      <c r="E20" s="30"/>
      <c r="F20" s="32">
        <v>17</v>
      </c>
      <c r="G20" s="32"/>
      <c r="H20" s="33">
        <v>5</v>
      </c>
      <c r="I20" s="29">
        <f t="shared" si="2"/>
        <v>5</v>
      </c>
      <c r="J20" s="31"/>
      <c r="K20" s="32">
        <v>17</v>
      </c>
      <c r="L20" s="32"/>
      <c r="M20" s="33">
        <v>6</v>
      </c>
      <c r="N20" s="29">
        <f t="shared" si="3"/>
        <v>6</v>
      </c>
      <c r="O20" s="31"/>
    </row>
    <row r="21" spans="1:15" s="24" customFormat="1" ht="13.5">
      <c r="A21" s="34">
        <v>18</v>
      </c>
      <c r="B21" s="34"/>
      <c r="C21" s="33">
        <v>6.5</v>
      </c>
      <c r="D21" s="35">
        <f t="shared" si="1"/>
        <v>6.5</v>
      </c>
      <c r="E21" s="30"/>
      <c r="F21" s="34">
        <v>18</v>
      </c>
      <c r="G21" s="34"/>
      <c r="H21" s="33">
        <v>6</v>
      </c>
      <c r="I21" s="35">
        <f t="shared" si="2"/>
        <v>6</v>
      </c>
      <c r="J21" s="31"/>
      <c r="K21" s="34">
        <v>18</v>
      </c>
      <c r="L21" s="34"/>
      <c r="M21" s="33">
        <v>6</v>
      </c>
      <c r="N21" s="35">
        <f t="shared" si="3"/>
        <v>6</v>
      </c>
      <c r="O21" s="31"/>
    </row>
    <row r="22" spans="1:15" ht="13.5">
      <c r="A22" s="32">
        <v>19</v>
      </c>
      <c r="B22" s="32"/>
      <c r="C22" s="33">
        <v>6</v>
      </c>
      <c r="D22" s="29">
        <f t="shared" si="1"/>
        <v>6</v>
      </c>
      <c r="E22" s="30"/>
      <c r="F22" s="32">
        <v>19</v>
      </c>
      <c r="G22" s="32"/>
      <c r="H22" s="33">
        <v>5.5</v>
      </c>
      <c r="I22" s="29">
        <f t="shared" si="2"/>
        <v>5.5</v>
      </c>
      <c r="J22" s="31"/>
      <c r="K22" s="32">
        <v>19</v>
      </c>
      <c r="L22" s="32"/>
      <c r="M22" s="33">
        <v>6</v>
      </c>
      <c r="N22" s="29">
        <f t="shared" si="3"/>
        <v>6</v>
      </c>
      <c r="O22" s="31"/>
    </row>
    <row r="23" spans="1:15" ht="13.5">
      <c r="A23" s="34">
        <v>20</v>
      </c>
      <c r="B23" s="32"/>
      <c r="C23" s="33">
        <v>5</v>
      </c>
      <c r="D23" s="29">
        <f t="shared" si="1"/>
        <v>5</v>
      </c>
      <c r="E23" s="30"/>
      <c r="F23" s="34">
        <v>20</v>
      </c>
      <c r="G23" s="32"/>
      <c r="H23" s="33">
        <v>5</v>
      </c>
      <c r="I23" s="29">
        <f t="shared" si="2"/>
        <v>5</v>
      </c>
      <c r="J23" s="31"/>
      <c r="K23" s="34">
        <v>20</v>
      </c>
      <c r="L23" s="32"/>
      <c r="M23" s="33">
        <v>6</v>
      </c>
      <c r="N23" s="29">
        <f t="shared" si="3"/>
        <v>6</v>
      </c>
      <c r="O23" s="31"/>
    </row>
    <row r="24" spans="1:15" ht="13.5">
      <c r="A24" s="32">
        <v>21</v>
      </c>
      <c r="B24" s="32"/>
      <c r="C24" s="33">
        <v>5</v>
      </c>
      <c r="D24" s="29">
        <f t="shared" si="1"/>
        <v>5</v>
      </c>
      <c r="E24" s="30"/>
      <c r="F24" s="32">
        <v>21</v>
      </c>
      <c r="G24" s="32"/>
      <c r="H24" s="33">
        <v>5</v>
      </c>
      <c r="I24" s="29">
        <f t="shared" si="2"/>
        <v>5</v>
      </c>
      <c r="J24" s="31"/>
      <c r="K24" s="32">
        <v>21</v>
      </c>
      <c r="L24" s="32"/>
      <c r="M24" s="33">
        <v>6</v>
      </c>
      <c r="N24" s="29">
        <f t="shared" si="3"/>
        <v>6</v>
      </c>
      <c r="O24" s="31"/>
    </row>
    <row r="25" spans="1:15" ht="13.5">
      <c r="A25" s="34">
        <v>22</v>
      </c>
      <c r="B25" s="32"/>
      <c r="C25" s="33">
        <v>5.5</v>
      </c>
      <c r="D25" s="29">
        <f t="shared" si="1"/>
        <v>5.5</v>
      </c>
      <c r="E25" s="30"/>
      <c r="F25" s="34">
        <v>22</v>
      </c>
      <c r="G25" s="32"/>
      <c r="H25" s="33">
        <v>5</v>
      </c>
      <c r="I25" s="29">
        <f t="shared" si="2"/>
        <v>5</v>
      </c>
      <c r="J25" s="31"/>
      <c r="K25" s="34">
        <v>22</v>
      </c>
      <c r="L25" s="32"/>
      <c r="M25" s="33">
        <v>6.5</v>
      </c>
      <c r="N25" s="29">
        <f t="shared" si="3"/>
        <v>6.5</v>
      </c>
      <c r="O25" s="31"/>
    </row>
    <row r="26" spans="1:15" ht="13.5">
      <c r="A26" s="32">
        <v>23</v>
      </c>
      <c r="B26" s="32"/>
      <c r="C26" s="33">
        <v>6</v>
      </c>
      <c r="D26" s="29">
        <f t="shared" si="1"/>
        <v>6</v>
      </c>
      <c r="E26" s="30"/>
      <c r="F26" s="32">
        <v>23</v>
      </c>
      <c r="G26" s="32"/>
      <c r="H26" s="33">
        <v>5.5</v>
      </c>
      <c r="I26" s="29">
        <f t="shared" si="2"/>
        <v>5.5</v>
      </c>
      <c r="J26" s="31"/>
      <c r="K26" s="32">
        <v>23</v>
      </c>
      <c r="L26" s="32"/>
      <c r="M26" s="33">
        <v>6</v>
      </c>
      <c r="N26" s="29">
        <f t="shared" si="3"/>
        <v>6</v>
      </c>
      <c r="O26" s="31"/>
    </row>
    <row r="27" spans="1:15" ht="13.5">
      <c r="A27" s="34">
        <v>24</v>
      </c>
      <c r="B27" s="32"/>
      <c r="C27" s="33">
        <v>6</v>
      </c>
      <c r="D27" s="29">
        <f t="shared" si="1"/>
        <v>6</v>
      </c>
      <c r="E27" s="30"/>
      <c r="F27" s="34">
        <v>24</v>
      </c>
      <c r="G27" s="32"/>
      <c r="H27" s="33">
        <v>6</v>
      </c>
      <c r="I27" s="29">
        <f t="shared" si="2"/>
        <v>6</v>
      </c>
      <c r="J27" s="31"/>
      <c r="K27" s="34">
        <v>24</v>
      </c>
      <c r="L27" s="32"/>
      <c r="M27" s="33">
        <v>5.5</v>
      </c>
      <c r="N27" s="29">
        <f t="shared" si="3"/>
        <v>5.5</v>
      </c>
      <c r="O27" s="31"/>
    </row>
    <row r="28" spans="1:15" ht="13.5">
      <c r="A28" s="32">
        <v>25</v>
      </c>
      <c r="B28" s="32"/>
      <c r="C28" s="33">
        <v>5.5</v>
      </c>
      <c r="D28" s="29">
        <f t="shared" si="1"/>
        <v>5.5</v>
      </c>
      <c r="E28" s="30"/>
      <c r="F28" s="32">
        <v>25</v>
      </c>
      <c r="G28" s="32"/>
      <c r="H28" s="33">
        <v>5</v>
      </c>
      <c r="I28" s="29">
        <f t="shared" si="2"/>
        <v>5</v>
      </c>
      <c r="J28" s="31"/>
      <c r="K28" s="32">
        <v>25</v>
      </c>
      <c r="L28" s="32"/>
      <c r="M28" s="33">
        <v>6.5</v>
      </c>
      <c r="N28" s="29">
        <f t="shared" si="3"/>
        <v>6.5</v>
      </c>
      <c r="O28" s="31"/>
    </row>
    <row r="29" spans="1:15" ht="13.5">
      <c r="A29" s="34">
        <v>26</v>
      </c>
      <c r="B29" s="32"/>
      <c r="C29" s="33">
        <v>6</v>
      </c>
      <c r="D29" s="29">
        <f t="shared" si="1"/>
        <v>6</v>
      </c>
      <c r="E29" s="30"/>
      <c r="F29" s="34">
        <v>26</v>
      </c>
      <c r="G29" s="32"/>
      <c r="H29" s="33">
        <v>5</v>
      </c>
      <c r="I29" s="29">
        <f t="shared" si="2"/>
        <v>5</v>
      </c>
      <c r="J29" s="31"/>
      <c r="K29" s="34">
        <v>26</v>
      </c>
      <c r="L29" s="32"/>
      <c r="M29" s="33">
        <v>6</v>
      </c>
      <c r="N29" s="29">
        <f t="shared" si="3"/>
        <v>6</v>
      </c>
      <c r="O29" s="31"/>
    </row>
    <row r="30" spans="1:15" ht="13.5">
      <c r="A30" s="32">
        <v>27</v>
      </c>
      <c r="B30" s="32"/>
      <c r="C30" s="33">
        <v>6</v>
      </c>
      <c r="D30" s="29">
        <f t="shared" si="1"/>
        <v>6</v>
      </c>
      <c r="E30" s="30"/>
      <c r="F30" s="32">
        <v>27</v>
      </c>
      <c r="G30" s="32"/>
      <c r="H30" s="33">
        <v>5</v>
      </c>
      <c r="I30" s="29">
        <f t="shared" si="2"/>
        <v>5</v>
      </c>
      <c r="J30" s="31"/>
      <c r="K30" s="32">
        <v>27</v>
      </c>
      <c r="L30" s="32"/>
      <c r="M30" s="33">
        <v>6</v>
      </c>
      <c r="N30" s="29">
        <f t="shared" si="3"/>
        <v>6</v>
      </c>
      <c r="O30" s="31"/>
    </row>
    <row r="31" spans="1:15" ht="13.5">
      <c r="A31" s="34">
        <v>28</v>
      </c>
      <c r="B31" s="32"/>
      <c r="C31" s="33">
        <v>6.5</v>
      </c>
      <c r="D31" s="29">
        <f t="shared" si="1"/>
        <v>6.5</v>
      </c>
      <c r="E31" s="30"/>
      <c r="F31" s="34">
        <v>28</v>
      </c>
      <c r="G31" s="32"/>
      <c r="H31" s="33">
        <v>6</v>
      </c>
      <c r="I31" s="29">
        <f t="shared" si="2"/>
        <v>6</v>
      </c>
      <c r="J31" s="31"/>
      <c r="K31" s="34">
        <v>28</v>
      </c>
      <c r="L31" s="32"/>
      <c r="M31" s="33">
        <v>6.5</v>
      </c>
      <c r="N31" s="29">
        <f t="shared" si="3"/>
        <v>6.5</v>
      </c>
      <c r="O31" s="31"/>
    </row>
    <row r="32" spans="1:15" s="42" customFormat="1" ht="18.75" customHeight="1">
      <c r="A32" s="155"/>
      <c r="B32" s="155"/>
      <c r="C32" s="155"/>
      <c r="D32" s="39">
        <f>SUM(D4:D31)</f>
        <v>184.5</v>
      </c>
      <c r="E32" s="40"/>
      <c r="F32" s="155"/>
      <c r="G32" s="155"/>
      <c r="H32" s="155"/>
      <c r="I32" s="39">
        <f>SUM(I4:I31)</f>
        <v>172</v>
      </c>
      <c r="J32" s="41"/>
      <c r="K32" s="155"/>
      <c r="L32" s="155"/>
      <c r="M32" s="155"/>
      <c r="N32" s="39">
        <f>SUM(N4:N31)</f>
        <v>186.5</v>
      </c>
      <c r="O32" s="41"/>
    </row>
    <row r="33" spans="1:15" ht="15">
      <c r="A33" s="43">
        <v>1</v>
      </c>
      <c r="B33" s="43">
        <v>1</v>
      </c>
      <c r="C33" s="33">
        <v>6</v>
      </c>
      <c r="D33" s="29">
        <f>C33</f>
        <v>6</v>
      </c>
      <c r="E33" s="30"/>
      <c r="F33" s="43">
        <v>1</v>
      </c>
      <c r="G33" s="43">
        <v>1</v>
      </c>
      <c r="H33" s="33">
        <v>6</v>
      </c>
      <c r="I33" s="29">
        <f>H33</f>
        <v>6</v>
      </c>
      <c r="J33" s="31"/>
      <c r="K33" s="43">
        <v>1</v>
      </c>
      <c r="L33" s="43">
        <v>1</v>
      </c>
      <c r="M33" s="33">
        <v>6</v>
      </c>
      <c r="N33" s="29">
        <f>M33</f>
        <v>6</v>
      </c>
      <c r="O33" s="31"/>
    </row>
    <row r="34" spans="1:15" ht="15">
      <c r="A34" s="43">
        <v>2</v>
      </c>
      <c r="B34" s="43">
        <v>1</v>
      </c>
      <c r="C34" s="33">
        <v>6</v>
      </c>
      <c r="D34" s="29">
        <f>C34</f>
        <v>6</v>
      </c>
      <c r="E34" s="30"/>
      <c r="F34" s="43">
        <v>2</v>
      </c>
      <c r="G34" s="43">
        <v>1</v>
      </c>
      <c r="H34" s="33">
        <v>6</v>
      </c>
      <c r="I34" s="29">
        <f>H34</f>
        <v>6</v>
      </c>
      <c r="J34" s="31"/>
      <c r="K34" s="43">
        <v>2</v>
      </c>
      <c r="L34" s="43">
        <v>1</v>
      </c>
      <c r="M34" s="33">
        <v>6</v>
      </c>
      <c r="N34" s="29">
        <f>M34</f>
        <v>6</v>
      </c>
      <c r="O34" s="31"/>
    </row>
    <row r="35" spans="1:15" ht="15">
      <c r="A35" s="43">
        <v>3</v>
      </c>
      <c r="B35" s="43">
        <v>2</v>
      </c>
      <c r="C35" s="33">
        <v>6</v>
      </c>
      <c r="D35" s="29">
        <f>C35*2</f>
        <v>12</v>
      </c>
      <c r="E35" s="30"/>
      <c r="F35" s="43">
        <v>3</v>
      </c>
      <c r="G35" s="43">
        <v>2</v>
      </c>
      <c r="H35" s="33">
        <v>5</v>
      </c>
      <c r="I35" s="29">
        <f>H35*2</f>
        <v>10</v>
      </c>
      <c r="J35" s="31"/>
      <c r="K35" s="43">
        <v>3</v>
      </c>
      <c r="L35" s="43">
        <v>2</v>
      </c>
      <c r="M35" s="33">
        <v>6</v>
      </c>
      <c r="N35" s="29">
        <f>M35*2</f>
        <v>12</v>
      </c>
      <c r="O35" s="31"/>
    </row>
    <row r="36" spans="1:15" ht="15">
      <c r="A36" s="43">
        <v>4</v>
      </c>
      <c r="B36" s="43">
        <v>2</v>
      </c>
      <c r="C36" s="33">
        <v>6</v>
      </c>
      <c r="D36" s="29">
        <f>C36*2</f>
        <v>12</v>
      </c>
      <c r="E36" s="30"/>
      <c r="F36" s="43">
        <v>4</v>
      </c>
      <c r="G36" s="43">
        <v>2</v>
      </c>
      <c r="H36" s="33">
        <v>6</v>
      </c>
      <c r="I36" s="29">
        <f>H36*2</f>
        <v>12</v>
      </c>
      <c r="J36" s="31"/>
      <c r="K36" s="43">
        <v>4</v>
      </c>
      <c r="L36" s="43">
        <v>2</v>
      </c>
      <c r="M36" s="33">
        <v>6.5</v>
      </c>
      <c r="N36" s="29">
        <f>M36*2</f>
        <v>13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36</v>
      </c>
      <c r="E37" s="40"/>
      <c r="F37" s="156"/>
      <c r="G37" s="156"/>
      <c r="H37" s="156"/>
      <c r="I37" s="39">
        <f>SUM(I33:I36)</f>
        <v>34</v>
      </c>
      <c r="J37" s="41"/>
      <c r="K37" s="155"/>
      <c r="L37" s="155"/>
      <c r="M37" s="155"/>
      <c r="N37" s="39">
        <f>SUM(N33:N36)</f>
        <v>37</v>
      </c>
      <c r="O37" s="41"/>
    </row>
    <row r="38" spans="1:15" ht="18.75" customHeight="1">
      <c r="A38" s="157"/>
      <c r="B38" s="157"/>
      <c r="C38" s="44">
        <f>SUM(D32+D37)-$D40-$D41</f>
        <v>220.5</v>
      </c>
      <c r="D38" s="45">
        <f>C38*100/370</f>
        <v>59.5945945945946</v>
      </c>
      <c r="E38" s="46"/>
      <c r="F38" s="157"/>
      <c r="G38" s="157"/>
      <c r="H38" s="44">
        <f>SUM(I32+I37)-$D40-$D41</f>
        <v>206</v>
      </c>
      <c r="I38" s="45">
        <f>H38*100/370</f>
        <v>55.67567567567568</v>
      </c>
      <c r="J38" s="38"/>
      <c r="K38" s="47"/>
      <c r="L38" s="48"/>
      <c r="M38" s="44">
        <f>SUM(N32+N37)-$D40-$D41</f>
        <v>223.5</v>
      </c>
      <c r="N38" s="45">
        <f>M38*100/370</f>
        <v>60.4054054054054</v>
      </c>
      <c r="O38" s="38"/>
    </row>
    <row r="40" spans="1:13" ht="18.75">
      <c r="A40" s="49" t="s">
        <v>18</v>
      </c>
      <c r="D40" s="50">
        <v>0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0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650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58.55855855855856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'!F18</f>
        <v>Віконт, 2004, мер, гн., УВП, Вердикт-Ізольда, 701279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'!C18</f>
        <v>Шахрай Світлана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'!G18</f>
        <v>Київська обл. "Колос", КСК "Оболонь"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 selectLockedCells="1" selectUnlockedCells="1"/>
  <mergeCells count="19">
    <mergeCell ref="M46:N46"/>
    <mergeCell ref="D47:N47"/>
    <mergeCell ref="A38:B38"/>
    <mergeCell ref="F38:G38"/>
    <mergeCell ref="A32:C32"/>
    <mergeCell ref="F32:H32"/>
    <mergeCell ref="K32:M32"/>
    <mergeCell ref="F37:H37"/>
    <mergeCell ref="K37:M37"/>
    <mergeCell ref="A49:O49"/>
    <mergeCell ref="A42:C42"/>
    <mergeCell ref="A43:C43"/>
    <mergeCell ref="D45:N45"/>
    <mergeCell ref="D46:I46"/>
    <mergeCell ref="A1:O1"/>
    <mergeCell ref="A2:D2"/>
    <mergeCell ref="F2:I2"/>
    <mergeCell ref="K2:N2"/>
    <mergeCell ref="A37:C37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AK49"/>
  <sheetViews>
    <sheetView zoomScalePageLayoutView="0" workbookViewId="0" topLeftCell="A28">
      <selection activeCell="G43" sqref="G43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6</v>
      </c>
      <c r="D4" s="29">
        <f aca="true" t="shared" si="0" ref="D4:D10">C4</f>
        <v>6</v>
      </c>
      <c r="E4" s="30"/>
      <c r="F4" s="32">
        <v>1</v>
      </c>
      <c r="G4" s="32"/>
      <c r="H4" s="33">
        <v>5</v>
      </c>
      <c r="I4" s="29">
        <f>H4</f>
        <v>5</v>
      </c>
      <c r="J4" s="31"/>
      <c r="K4" s="32">
        <v>1</v>
      </c>
      <c r="L4" s="32"/>
      <c r="M4" s="33">
        <v>5.5</v>
      </c>
      <c r="N4" s="29">
        <f>M4</f>
        <v>5.5</v>
      </c>
      <c r="O4" s="31"/>
    </row>
    <row r="5" spans="1:15" ht="13.5">
      <c r="A5" s="32">
        <v>2</v>
      </c>
      <c r="B5" s="32"/>
      <c r="C5" s="33">
        <v>5</v>
      </c>
      <c r="D5" s="29">
        <f t="shared" si="0"/>
        <v>5</v>
      </c>
      <c r="E5" s="30"/>
      <c r="F5" s="32">
        <v>2</v>
      </c>
      <c r="G5" s="32"/>
      <c r="H5" s="33">
        <v>6</v>
      </c>
      <c r="I5" s="29">
        <f>H5</f>
        <v>6</v>
      </c>
      <c r="J5" s="31"/>
      <c r="K5" s="32">
        <v>2</v>
      </c>
      <c r="L5" s="32"/>
      <c r="M5" s="33">
        <v>6</v>
      </c>
      <c r="N5" s="29">
        <f>M5</f>
        <v>6</v>
      </c>
      <c r="O5" s="31"/>
    </row>
    <row r="6" spans="1:15" ht="13.5">
      <c r="A6" s="34">
        <v>3</v>
      </c>
      <c r="B6" s="34"/>
      <c r="C6" s="33">
        <v>5</v>
      </c>
      <c r="D6" s="35">
        <f t="shared" si="0"/>
        <v>5</v>
      </c>
      <c r="E6" s="30"/>
      <c r="F6" s="34">
        <v>3</v>
      </c>
      <c r="G6" s="34"/>
      <c r="H6" s="33">
        <v>6</v>
      </c>
      <c r="I6" s="35">
        <f>H6</f>
        <v>6</v>
      </c>
      <c r="J6" s="31"/>
      <c r="K6" s="34">
        <v>3</v>
      </c>
      <c r="L6" s="34"/>
      <c r="M6" s="33">
        <v>6</v>
      </c>
      <c r="N6" s="35">
        <f>M6</f>
        <v>6</v>
      </c>
      <c r="O6" s="31"/>
    </row>
    <row r="7" spans="1:15" s="24" customFormat="1" ht="13.5">
      <c r="A7" s="34">
        <v>4</v>
      </c>
      <c r="B7" s="34"/>
      <c r="C7" s="33">
        <v>5</v>
      </c>
      <c r="D7" s="35">
        <f t="shared" si="0"/>
        <v>5</v>
      </c>
      <c r="E7" s="30"/>
      <c r="F7" s="34">
        <v>4</v>
      </c>
      <c r="G7" s="34"/>
      <c r="H7" s="33">
        <v>6</v>
      </c>
      <c r="I7" s="35">
        <f>H7</f>
        <v>6</v>
      </c>
      <c r="J7" s="31"/>
      <c r="K7" s="34">
        <v>4</v>
      </c>
      <c r="L7" s="34"/>
      <c r="M7" s="33">
        <v>6</v>
      </c>
      <c r="N7" s="35">
        <f>M7</f>
        <v>6</v>
      </c>
      <c r="O7" s="31"/>
    </row>
    <row r="8" spans="1:15" s="24" customFormat="1" ht="13.5">
      <c r="A8" s="34">
        <v>5</v>
      </c>
      <c r="B8" s="34"/>
      <c r="C8" s="33">
        <v>5</v>
      </c>
      <c r="D8" s="35">
        <f t="shared" si="0"/>
        <v>5</v>
      </c>
      <c r="E8" s="30"/>
      <c r="F8" s="34">
        <v>5</v>
      </c>
      <c r="G8" s="34"/>
      <c r="H8" s="33">
        <v>6</v>
      </c>
      <c r="I8" s="35">
        <f>H8</f>
        <v>6</v>
      </c>
      <c r="J8" s="31"/>
      <c r="K8" s="34">
        <v>5</v>
      </c>
      <c r="L8" s="34"/>
      <c r="M8" s="33">
        <v>6</v>
      </c>
      <c r="N8" s="35">
        <f>M8</f>
        <v>6</v>
      </c>
      <c r="O8" s="31"/>
    </row>
    <row r="9" spans="1:15" ht="13.5">
      <c r="A9" s="36">
        <v>6</v>
      </c>
      <c r="B9" s="36">
        <v>2</v>
      </c>
      <c r="C9" s="37">
        <v>6</v>
      </c>
      <c r="D9" s="38">
        <f>C9*B9</f>
        <v>12</v>
      </c>
      <c r="E9" s="30"/>
      <c r="F9" s="36">
        <v>6</v>
      </c>
      <c r="G9" s="36">
        <v>2</v>
      </c>
      <c r="H9" s="37">
        <v>5.5</v>
      </c>
      <c r="I9" s="38">
        <f>H9*G9</f>
        <v>11</v>
      </c>
      <c r="J9" s="31"/>
      <c r="K9" s="36">
        <v>6</v>
      </c>
      <c r="L9" s="36">
        <v>2</v>
      </c>
      <c r="M9" s="37">
        <v>6</v>
      </c>
      <c r="N9" s="38">
        <f>M9*L9</f>
        <v>12</v>
      </c>
      <c r="O9" s="31"/>
    </row>
    <row r="10" spans="1:15" ht="13.5">
      <c r="A10" s="32">
        <v>7</v>
      </c>
      <c r="B10" s="32"/>
      <c r="C10" s="33">
        <v>5.5</v>
      </c>
      <c r="D10" s="29">
        <f t="shared" si="0"/>
        <v>5.5</v>
      </c>
      <c r="E10" s="30"/>
      <c r="F10" s="32">
        <v>7</v>
      </c>
      <c r="G10" s="32"/>
      <c r="H10" s="33">
        <v>6</v>
      </c>
      <c r="I10" s="29">
        <f>H10</f>
        <v>6</v>
      </c>
      <c r="J10" s="31"/>
      <c r="K10" s="32">
        <v>7</v>
      </c>
      <c r="L10" s="32"/>
      <c r="M10" s="33">
        <v>5.5</v>
      </c>
      <c r="N10" s="29">
        <f>M10</f>
        <v>5.5</v>
      </c>
      <c r="O10" s="31"/>
    </row>
    <row r="11" spans="1:15" s="24" customFormat="1" ht="13.5">
      <c r="A11" s="32">
        <v>8</v>
      </c>
      <c r="B11" s="32"/>
      <c r="C11" s="33">
        <v>5</v>
      </c>
      <c r="D11" s="29">
        <f>C11</f>
        <v>5</v>
      </c>
      <c r="E11" s="30"/>
      <c r="F11" s="32">
        <v>8</v>
      </c>
      <c r="G11" s="32"/>
      <c r="H11" s="33">
        <v>6</v>
      </c>
      <c r="I11" s="29">
        <f>H11</f>
        <v>6</v>
      </c>
      <c r="J11" s="31"/>
      <c r="K11" s="32">
        <v>8</v>
      </c>
      <c r="L11" s="32"/>
      <c r="M11" s="33">
        <v>6</v>
      </c>
      <c r="N11" s="29">
        <f>M11</f>
        <v>6</v>
      </c>
      <c r="O11" s="31"/>
    </row>
    <row r="12" spans="1:15" ht="13.5">
      <c r="A12" s="32">
        <v>9</v>
      </c>
      <c r="B12" s="32"/>
      <c r="C12" s="33">
        <v>5</v>
      </c>
      <c r="D12" s="29">
        <f aca="true" t="shared" si="1" ref="D12:D31">C12</f>
        <v>5</v>
      </c>
      <c r="E12" s="30"/>
      <c r="F12" s="32">
        <v>9</v>
      </c>
      <c r="G12" s="32"/>
      <c r="H12" s="33">
        <v>5.5</v>
      </c>
      <c r="I12" s="29">
        <f>H12</f>
        <v>5.5</v>
      </c>
      <c r="J12" s="31"/>
      <c r="K12" s="32">
        <v>9</v>
      </c>
      <c r="L12" s="32"/>
      <c r="M12" s="33">
        <v>6</v>
      </c>
      <c r="N12" s="29">
        <f>M12</f>
        <v>6</v>
      </c>
      <c r="O12" s="31"/>
    </row>
    <row r="13" spans="1:15" s="24" customFormat="1" ht="13.5">
      <c r="A13" s="36">
        <v>10</v>
      </c>
      <c r="B13" s="36">
        <v>2</v>
      </c>
      <c r="C13" s="37">
        <v>5.5</v>
      </c>
      <c r="D13" s="38">
        <f>C13*B13</f>
        <v>11</v>
      </c>
      <c r="E13" s="30"/>
      <c r="F13" s="36">
        <v>10</v>
      </c>
      <c r="G13" s="36">
        <v>2</v>
      </c>
      <c r="H13" s="37">
        <v>6</v>
      </c>
      <c r="I13" s="38">
        <f>H13*G13</f>
        <v>12</v>
      </c>
      <c r="J13" s="31"/>
      <c r="K13" s="36">
        <v>10</v>
      </c>
      <c r="L13" s="36">
        <v>2</v>
      </c>
      <c r="M13" s="37">
        <v>6.5</v>
      </c>
      <c r="N13" s="38">
        <f>M13*L13</f>
        <v>13</v>
      </c>
      <c r="O13" s="31"/>
    </row>
    <row r="14" spans="1:15" ht="13.5">
      <c r="A14" s="34">
        <v>11</v>
      </c>
      <c r="B14" s="34"/>
      <c r="C14" s="33">
        <v>5</v>
      </c>
      <c r="D14" s="35">
        <f t="shared" si="1"/>
        <v>5</v>
      </c>
      <c r="E14" s="30"/>
      <c r="F14" s="34">
        <v>11</v>
      </c>
      <c r="G14" s="34"/>
      <c r="H14" s="33">
        <v>6</v>
      </c>
      <c r="I14" s="35">
        <f>H14</f>
        <v>6</v>
      </c>
      <c r="J14" s="31"/>
      <c r="K14" s="34">
        <v>11</v>
      </c>
      <c r="L14" s="34"/>
      <c r="M14" s="33">
        <v>5</v>
      </c>
      <c r="N14" s="35">
        <f>M14</f>
        <v>5</v>
      </c>
      <c r="O14" s="31"/>
    </row>
    <row r="15" spans="1:15" ht="13.5">
      <c r="A15" s="34">
        <v>12</v>
      </c>
      <c r="B15" s="34"/>
      <c r="C15" s="33">
        <v>5</v>
      </c>
      <c r="D15" s="35">
        <f t="shared" si="1"/>
        <v>5</v>
      </c>
      <c r="E15" s="30"/>
      <c r="F15" s="34">
        <v>12</v>
      </c>
      <c r="G15" s="34"/>
      <c r="H15" s="33">
        <v>6</v>
      </c>
      <c r="I15" s="35">
        <f>H15</f>
        <v>6</v>
      </c>
      <c r="J15" s="31"/>
      <c r="K15" s="34">
        <v>12</v>
      </c>
      <c r="L15" s="34"/>
      <c r="M15" s="33">
        <v>5.5</v>
      </c>
      <c r="N15" s="35">
        <f>M15</f>
        <v>5.5</v>
      </c>
      <c r="O15" s="31"/>
    </row>
    <row r="16" spans="1:15" s="24" customFormat="1" ht="13.5">
      <c r="A16" s="34">
        <v>13</v>
      </c>
      <c r="B16" s="34"/>
      <c r="C16" s="33">
        <v>4</v>
      </c>
      <c r="D16" s="35">
        <f t="shared" si="1"/>
        <v>4</v>
      </c>
      <c r="E16" s="30"/>
      <c r="F16" s="34">
        <v>13</v>
      </c>
      <c r="G16" s="34"/>
      <c r="H16" s="33">
        <v>6</v>
      </c>
      <c r="I16" s="35">
        <f>H16</f>
        <v>6</v>
      </c>
      <c r="J16" s="31"/>
      <c r="K16" s="34">
        <v>13</v>
      </c>
      <c r="L16" s="34"/>
      <c r="M16" s="33">
        <v>5.5</v>
      </c>
      <c r="N16" s="35">
        <f>M16</f>
        <v>5.5</v>
      </c>
      <c r="O16" s="31"/>
    </row>
    <row r="17" spans="1:15" s="24" customFormat="1" ht="13.5">
      <c r="A17" s="36">
        <v>14</v>
      </c>
      <c r="B17" s="36">
        <v>2</v>
      </c>
      <c r="C17" s="37">
        <v>6</v>
      </c>
      <c r="D17" s="38">
        <f>C17*B17</f>
        <v>12</v>
      </c>
      <c r="E17" s="30"/>
      <c r="F17" s="36">
        <v>14</v>
      </c>
      <c r="G17" s="36">
        <v>2</v>
      </c>
      <c r="H17" s="37">
        <v>6</v>
      </c>
      <c r="I17" s="38">
        <f>H17*G17</f>
        <v>12</v>
      </c>
      <c r="J17" s="31"/>
      <c r="K17" s="36">
        <v>14</v>
      </c>
      <c r="L17" s="36">
        <v>2</v>
      </c>
      <c r="M17" s="37">
        <v>6</v>
      </c>
      <c r="N17" s="38">
        <f>M17*L17</f>
        <v>12</v>
      </c>
      <c r="O17" s="31"/>
    </row>
    <row r="18" spans="1:15" ht="13.5">
      <c r="A18" s="32">
        <v>15</v>
      </c>
      <c r="B18" s="32"/>
      <c r="C18" s="33">
        <v>5</v>
      </c>
      <c r="D18" s="29">
        <f t="shared" si="1"/>
        <v>5</v>
      </c>
      <c r="E18" s="30"/>
      <c r="F18" s="32">
        <v>15</v>
      </c>
      <c r="G18" s="32"/>
      <c r="H18" s="33">
        <v>6</v>
      </c>
      <c r="I18" s="29">
        <f aca="true" t="shared" si="2" ref="I18:I31">H18</f>
        <v>6</v>
      </c>
      <c r="J18" s="31"/>
      <c r="K18" s="32">
        <v>15</v>
      </c>
      <c r="L18" s="32"/>
      <c r="M18" s="33">
        <v>6</v>
      </c>
      <c r="N18" s="29">
        <f aca="true" t="shared" si="3" ref="N18:N31">M18</f>
        <v>6</v>
      </c>
      <c r="O18" s="31"/>
    </row>
    <row r="19" spans="1:15" ht="13.5">
      <c r="A19" s="32">
        <v>16</v>
      </c>
      <c r="B19" s="32"/>
      <c r="C19" s="33">
        <v>5</v>
      </c>
      <c r="D19" s="29">
        <f t="shared" si="1"/>
        <v>5</v>
      </c>
      <c r="E19" s="30"/>
      <c r="F19" s="32">
        <v>16</v>
      </c>
      <c r="G19" s="32"/>
      <c r="H19" s="33">
        <v>6</v>
      </c>
      <c r="I19" s="29">
        <f t="shared" si="2"/>
        <v>6</v>
      </c>
      <c r="J19" s="31"/>
      <c r="K19" s="32">
        <v>16</v>
      </c>
      <c r="L19" s="32"/>
      <c r="M19" s="33">
        <v>6</v>
      </c>
      <c r="N19" s="29">
        <f t="shared" si="3"/>
        <v>6</v>
      </c>
      <c r="O19" s="31"/>
    </row>
    <row r="20" spans="1:15" ht="13.5">
      <c r="A20" s="32">
        <v>17</v>
      </c>
      <c r="B20" s="32"/>
      <c r="C20" s="33">
        <v>6</v>
      </c>
      <c r="D20" s="29">
        <f t="shared" si="1"/>
        <v>6</v>
      </c>
      <c r="E20" s="30"/>
      <c r="F20" s="32">
        <v>17</v>
      </c>
      <c r="G20" s="32"/>
      <c r="H20" s="33">
        <v>6</v>
      </c>
      <c r="I20" s="29">
        <f t="shared" si="2"/>
        <v>6</v>
      </c>
      <c r="J20" s="31"/>
      <c r="K20" s="32">
        <v>17</v>
      </c>
      <c r="L20" s="32"/>
      <c r="M20" s="33">
        <v>6</v>
      </c>
      <c r="N20" s="29">
        <f t="shared" si="3"/>
        <v>6</v>
      </c>
      <c r="O20" s="31"/>
    </row>
    <row r="21" spans="1:15" s="24" customFormat="1" ht="13.5">
      <c r="A21" s="34">
        <v>18</v>
      </c>
      <c r="B21" s="34"/>
      <c r="C21" s="33">
        <v>5</v>
      </c>
      <c r="D21" s="35">
        <f t="shared" si="1"/>
        <v>5</v>
      </c>
      <c r="E21" s="30"/>
      <c r="F21" s="34">
        <v>18</v>
      </c>
      <c r="G21" s="34"/>
      <c r="H21" s="33">
        <v>6</v>
      </c>
      <c r="I21" s="35">
        <f t="shared" si="2"/>
        <v>6</v>
      </c>
      <c r="J21" s="31"/>
      <c r="K21" s="34">
        <v>18</v>
      </c>
      <c r="L21" s="34"/>
      <c r="M21" s="33">
        <v>6</v>
      </c>
      <c r="N21" s="35">
        <f t="shared" si="3"/>
        <v>6</v>
      </c>
      <c r="O21" s="31"/>
    </row>
    <row r="22" spans="1:15" ht="13.5">
      <c r="A22" s="32">
        <v>19</v>
      </c>
      <c r="B22" s="32"/>
      <c r="C22" s="33">
        <v>5.5</v>
      </c>
      <c r="D22" s="29">
        <f t="shared" si="1"/>
        <v>5.5</v>
      </c>
      <c r="E22" s="30"/>
      <c r="F22" s="32">
        <v>19</v>
      </c>
      <c r="G22" s="32"/>
      <c r="H22" s="33">
        <v>5.5</v>
      </c>
      <c r="I22" s="29">
        <f t="shared" si="2"/>
        <v>5.5</v>
      </c>
      <c r="J22" s="31"/>
      <c r="K22" s="32">
        <v>19</v>
      </c>
      <c r="L22" s="32"/>
      <c r="M22" s="33">
        <v>6</v>
      </c>
      <c r="N22" s="29">
        <f t="shared" si="3"/>
        <v>6</v>
      </c>
      <c r="O22" s="31"/>
    </row>
    <row r="23" spans="1:15" ht="13.5">
      <c r="A23" s="34">
        <v>20</v>
      </c>
      <c r="B23" s="32"/>
      <c r="C23" s="33">
        <v>5</v>
      </c>
      <c r="D23" s="29">
        <f t="shared" si="1"/>
        <v>5</v>
      </c>
      <c r="E23" s="30"/>
      <c r="F23" s="34">
        <v>20</v>
      </c>
      <c r="G23" s="32"/>
      <c r="H23" s="33">
        <v>5</v>
      </c>
      <c r="I23" s="29">
        <f t="shared" si="2"/>
        <v>5</v>
      </c>
      <c r="J23" s="31"/>
      <c r="K23" s="34">
        <v>20</v>
      </c>
      <c r="L23" s="32"/>
      <c r="M23" s="33">
        <v>5.5</v>
      </c>
      <c r="N23" s="29">
        <f t="shared" si="3"/>
        <v>5.5</v>
      </c>
      <c r="O23" s="31"/>
    </row>
    <row r="24" spans="1:15" ht="13.5">
      <c r="A24" s="32">
        <v>21</v>
      </c>
      <c r="B24" s="32"/>
      <c r="C24" s="33">
        <v>6</v>
      </c>
      <c r="D24" s="29">
        <f t="shared" si="1"/>
        <v>6</v>
      </c>
      <c r="E24" s="30"/>
      <c r="F24" s="32">
        <v>21</v>
      </c>
      <c r="G24" s="32"/>
      <c r="H24" s="33">
        <v>6</v>
      </c>
      <c r="I24" s="29">
        <f t="shared" si="2"/>
        <v>6</v>
      </c>
      <c r="J24" s="31"/>
      <c r="K24" s="32">
        <v>21</v>
      </c>
      <c r="L24" s="32"/>
      <c r="M24" s="33">
        <v>5.5</v>
      </c>
      <c r="N24" s="29">
        <f t="shared" si="3"/>
        <v>5.5</v>
      </c>
      <c r="O24" s="31"/>
    </row>
    <row r="25" spans="1:15" ht="13.5">
      <c r="A25" s="34">
        <v>22</v>
      </c>
      <c r="B25" s="32"/>
      <c r="C25" s="33">
        <v>6</v>
      </c>
      <c r="D25" s="29">
        <f t="shared" si="1"/>
        <v>6</v>
      </c>
      <c r="E25" s="30"/>
      <c r="F25" s="34">
        <v>22</v>
      </c>
      <c r="G25" s="32"/>
      <c r="H25" s="33">
        <v>6</v>
      </c>
      <c r="I25" s="29">
        <f t="shared" si="2"/>
        <v>6</v>
      </c>
      <c r="J25" s="31"/>
      <c r="K25" s="34">
        <v>22</v>
      </c>
      <c r="L25" s="32"/>
      <c r="M25" s="33">
        <v>6</v>
      </c>
      <c r="N25" s="29">
        <f t="shared" si="3"/>
        <v>6</v>
      </c>
      <c r="O25" s="31"/>
    </row>
    <row r="26" spans="1:15" ht="13.5">
      <c r="A26" s="32">
        <v>23</v>
      </c>
      <c r="B26" s="32"/>
      <c r="C26" s="33">
        <v>6</v>
      </c>
      <c r="D26" s="29">
        <f t="shared" si="1"/>
        <v>6</v>
      </c>
      <c r="E26" s="30"/>
      <c r="F26" s="32">
        <v>23</v>
      </c>
      <c r="G26" s="32"/>
      <c r="H26" s="33">
        <v>6</v>
      </c>
      <c r="I26" s="29">
        <f t="shared" si="2"/>
        <v>6</v>
      </c>
      <c r="J26" s="31"/>
      <c r="K26" s="32">
        <v>23</v>
      </c>
      <c r="L26" s="32"/>
      <c r="M26" s="33">
        <v>5.5</v>
      </c>
      <c r="N26" s="29">
        <f t="shared" si="3"/>
        <v>5.5</v>
      </c>
      <c r="O26" s="31"/>
    </row>
    <row r="27" spans="1:15" ht="13.5">
      <c r="A27" s="34">
        <v>24</v>
      </c>
      <c r="B27" s="32"/>
      <c r="C27" s="33">
        <v>6</v>
      </c>
      <c r="D27" s="29">
        <f t="shared" si="1"/>
        <v>6</v>
      </c>
      <c r="E27" s="30"/>
      <c r="F27" s="34">
        <v>24</v>
      </c>
      <c r="G27" s="32"/>
      <c r="H27" s="33">
        <v>6</v>
      </c>
      <c r="I27" s="29">
        <f t="shared" si="2"/>
        <v>6</v>
      </c>
      <c r="J27" s="31"/>
      <c r="K27" s="34">
        <v>24</v>
      </c>
      <c r="L27" s="32"/>
      <c r="M27" s="33">
        <v>5</v>
      </c>
      <c r="N27" s="29">
        <f t="shared" si="3"/>
        <v>5</v>
      </c>
      <c r="O27" s="31"/>
    </row>
    <row r="28" spans="1:15" ht="13.5">
      <c r="A28" s="32">
        <v>25</v>
      </c>
      <c r="B28" s="32"/>
      <c r="C28" s="33">
        <v>5.5</v>
      </c>
      <c r="D28" s="29">
        <f t="shared" si="1"/>
        <v>5.5</v>
      </c>
      <c r="E28" s="30"/>
      <c r="F28" s="32">
        <v>25</v>
      </c>
      <c r="G28" s="32"/>
      <c r="H28" s="33">
        <v>6</v>
      </c>
      <c r="I28" s="29">
        <f t="shared" si="2"/>
        <v>6</v>
      </c>
      <c r="J28" s="31"/>
      <c r="K28" s="32">
        <v>25</v>
      </c>
      <c r="L28" s="32"/>
      <c r="M28" s="33">
        <v>5</v>
      </c>
      <c r="N28" s="29">
        <f t="shared" si="3"/>
        <v>5</v>
      </c>
      <c r="O28" s="31"/>
    </row>
    <row r="29" spans="1:15" ht="13.5">
      <c r="A29" s="34">
        <v>26</v>
      </c>
      <c r="B29" s="32"/>
      <c r="C29" s="33">
        <v>5</v>
      </c>
      <c r="D29" s="29">
        <f t="shared" si="1"/>
        <v>5</v>
      </c>
      <c r="E29" s="30"/>
      <c r="F29" s="34">
        <v>26</v>
      </c>
      <c r="G29" s="32"/>
      <c r="H29" s="33">
        <v>3</v>
      </c>
      <c r="I29" s="29">
        <f t="shared" si="2"/>
        <v>3</v>
      </c>
      <c r="J29" s="31"/>
      <c r="K29" s="34">
        <v>26</v>
      </c>
      <c r="L29" s="32"/>
      <c r="M29" s="33">
        <v>6</v>
      </c>
      <c r="N29" s="29">
        <f t="shared" si="3"/>
        <v>6</v>
      </c>
      <c r="O29" s="31"/>
    </row>
    <row r="30" spans="1:15" ht="13.5">
      <c r="A30" s="32">
        <v>27</v>
      </c>
      <c r="B30" s="32"/>
      <c r="C30" s="33">
        <v>5</v>
      </c>
      <c r="D30" s="29">
        <f t="shared" si="1"/>
        <v>5</v>
      </c>
      <c r="E30" s="30"/>
      <c r="F30" s="32">
        <v>27</v>
      </c>
      <c r="G30" s="32"/>
      <c r="H30" s="33">
        <v>3</v>
      </c>
      <c r="I30" s="29">
        <f t="shared" si="2"/>
        <v>3</v>
      </c>
      <c r="J30" s="31"/>
      <c r="K30" s="32">
        <v>27</v>
      </c>
      <c r="L30" s="32"/>
      <c r="M30" s="33">
        <v>6</v>
      </c>
      <c r="N30" s="29">
        <f t="shared" si="3"/>
        <v>6</v>
      </c>
      <c r="O30" s="31"/>
    </row>
    <row r="31" spans="1:15" ht="13.5">
      <c r="A31" s="34">
        <v>28</v>
      </c>
      <c r="B31" s="32"/>
      <c r="C31" s="33">
        <v>6</v>
      </c>
      <c r="D31" s="29">
        <f t="shared" si="1"/>
        <v>6</v>
      </c>
      <c r="E31" s="30"/>
      <c r="F31" s="34">
        <v>28</v>
      </c>
      <c r="G31" s="32"/>
      <c r="H31" s="33">
        <v>4</v>
      </c>
      <c r="I31" s="29">
        <f t="shared" si="2"/>
        <v>4</v>
      </c>
      <c r="J31" s="31"/>
      <c r="K31" s="34">
        <v>28</v>
      </c>
      <c r="L31" s="32"/>
      <c r="M31" s="33">
        <v>6</v>
      </c>
      <c r="N31" s="29">
        <f t="shared" si="3"/>
        <v>6</v>
      </c>
      <c r="O31" s="31"/>
    </row>
    <row r="32" spans="1:15" s="42" customFormat="1" ht="18.75" customHeight="1">
      <c r="A32" s="155"/>
      <c r="B32" s="155"/>
      <c r="C32" s="155"/>
      <c r="D32" s="39">
        <f>SUM(D4:D31)</f>
        <v>167.5</v>
      </c>
      <c r="E32" s="40"/>
      <c r="F32" s="155"/>
      <c r="G32" s="155"/>
      <c r="H32" s="155"/>
      <c r="I32" s="39">
        <f>SUM(I4:I31)</f>
        <v>174</v>
      </c>
      <c r="J32" s="41"/>
      <c r="K32" s="155"/>
      <c r="L32" s="155"/>
      <c r="M32" s="155"/>
      <c r="N32" s="39">
        <f>SUM(N4:N31)</f>
        <v>180.5</v>
      </c>
      <c r="O32" s="41"/>
    </row>
    <row r="33" spans="1:15" ht="15">
      <c r="A33" s="43">
        <v>1</v>
      </c>
      <c r="B33" s="43">
        <v>1</v>
      </c>
      <c r="C33" s="33">
        <v>6</v>
      </c>
      <c r="D33" s="29">
        <f>C33</f>
        <v>6</v>
      </c>
      <c r="E33" s="30"/>
      <c r="F33" s="43">
        <v>1</v>
      </c>
      <c r="G33" s="43">
        <v>1</v>
      </c>
      <c r="H33" s="33">
        <v>6</v>
      </c>
      <c r="I33" s="29">
        <f>H33</f>
        <v>6</v>
      </c>
      <c r="J33" s="31"/>
      <c r="K33" s="43">
        <v>1</v>
      </c>
      <c r="L33" s="43">
        <v>1</v>
      </c>
      <c r="M33" s="33">
        <v>6</v>
      </c>
      <c r="N33" s="29">
        <f>M33</f>
        <v>6</v>
      </c>
      <c r="O33" s="31"/>
    </row>
    <row r="34" spans="1:15" ht="15">
      <c r="A34" s="43">
        <v>2</v>
      </c>
      <c r="B34" s="43">
        <v>1</v>
      </c>
      <c r="C34" s="33">
        <v>6</v>
      </c>
      <c r="D34" s="29">
        <f>C34</f>
        <v>6</v>
      </c>
      <c r="E34" s="30"/>
      <c r="F34" s="43">
        <v>2</v>
      </c>
      <c r="G34" s="43">
        <v>1</v>
      </c>
      <c r="H34" s="33">
        <v>6</v>
      </c>
      <c r="I34" s="29">
        <f>H34</f>
        <v>6</v>
      </c>
      <c r="J34" s="31"/>
      <c r="K34" s="43">
        <v>2</v>
      </c>
      <c r="L34" s="43">
        <v>1</v>
      </c>
      <c r="M34" s="33">
        <v>6</v>
      </c>
      <c r="N34" s="29">
        <f>M34</f>
        <v>6</v>
      </c>
      <c r="O34" s="31"/>
    </row>
    <row r="35" spans="1:15" ht="15">
      <c r="A35" s="43">
        <v>3</v>
      </c>
      <c r="B35" s="43">
        <v>2</v>
      </c>
      <c r="C35" s="33">
        <v>4.5</v>
      </c>
      <c r="D35" s="29">
        <f>C35*2</f>
        <v>9</v>
      </c>
      <c r="E35" s="30"/>
      <c r="F35" s="43">
        <v>3</v>
      </c>
      <c r="G35" s="43">
        <v>2</v>
      </c>
      <c r="H35" s="33">
        <v>5</v>
      </c>
      <c r="I35" s="29">
        <f>H35*2</f>
        <v>10</v>
      </c>
      <c r="J35" s="31"/>
      <c r="K35" s="43">
        <v>3</v>
      </c>
      <c r="L35" s="43">
        <v>2</v>
      </c>
      <c r="M35" s="33">
        <v>5.5</v>
      </c>
      <c r="N35" s="29">
        <f>M35*2</f>
        <v>11</v>
      </c>
      <c r="O35" s="31"/>
    </row>
    <row r="36" spans="1:15" ht="15">
      <c r="A36" s="43">
        <v>4</v>
      </c>
      <c r="B36" s="43">
        <v>2</v>
      </c>
      <c r="C36" s="33">
        <v>6</v>
      </c>
      <c r="D36" s="29">
        <f>C36*2</f>
        <v>12</v>
      </c>
      <c r="E36" s="30"/>
      <c r="F36" s="43">
        <v>4</v>
      </c>
      <c r="G36" s="43">
        <v>2</v>
      </c>
      <c r="H36" s="33">
        <v>6</v>
      </c>
      <c r="I36" s="29">
        <f>H36*2</f>
        <v>12</v>
      </c>
      <c r="J36" s="31"/>
      <c r="K36" s="43">
        <v>4</v>
      </c>
      <c r="L36" s="43">
        <v>2</v>
      </c>
      <c r="M36" s="33">
        <v>6.5</v>
      </c>
      <c r="N36" s="29">
        <f>M36*2</f>
        <v>13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33</v>
      </c>
      <c r="E37" s="40"/>
      <c r="F37" s="156"/>
      <c r="G37" s="156"/>
      <c r="H37" s="156"/>
      <c r="I37" s="39">
        <f>SUM(I33:I36)</f>
        <v>34</v>
      </c>
      <c r="J37" s="41"/>
      <c r="K37" s="155"/>
      <c r="L37" s="155"/>
      <c r="M37" s="155"/>
      <c r="N37" s="39">
        <f>SUM(N33:N36)</f>
        <v>36</v>
      </c>
      <c r="O37" s="41"/>
    </row>
    <row r="38" spans="1:15" ht="18.75" customHeight="1">
      <c r="A38" s="157"/>
      <c r="B38" s="157"/>
      <c r="C38" s="44">
        <f>SUM(D32+D37)-$D40-$D41</f>
        <v>198.5</v>
      </c>
      <c r="D38" s="45">
        <f>C38*100/370</f>
        <v>53.648648648648646</v>
      </c>
      <c r="E38" s="46"/>
      <c r="F38" s="157"/>
      <c r="G38" s="157"/>
      <c r="H38" s="44">
        <f>SUM(I32+I37)-$D40-$D41</f>
        <v>206</v>
      </c>
      <c r="I38" s="45">
        <f>H38*100/370</f>
        <v>55.67567567567568</v>
      </c>
      <c r="J38" s="38"/>
      <c r="K38" s="47"/>
      <c r="L38" s="48"/>
      <c r="M38" s="44">
        <f>SUM(N32+N37)-$D40-$D41</f>
        <v>214.5</v>
      </c>
      <c r="N38" s="45">
        <f>M38*100/370</f>
        <v>57.972972972972975</v>
      </c>
      <c r="O38" s="38"/>
    </row>
    <row r="40" spans="1:13" ht="18.75">
      <c r="A40" s="49" t="s">
        <v>18</v>
      </c>
      <c r="D40" s="50">
        <v>2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0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619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55.765765765765764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'!F19</f>
        <v>Артаго, 2001, мер., гн., УВП, Гейзер-Австрія, 702431, Рибалка А.Г.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'!C19</f>
        <v>Сорокіна Варвара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'!G19</f>
        <v>КСБ "Динамо", м.Київ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 selectLockedCells="1" selectUnlockedCells="1"/>
  <mergeCells count="19">
    <mergeCell ref="M46:N46"/>
    <mergeCell ref="D47:N47"/>
    <mergeCell ref="A38:B38"/>
    <mergeCell ref="F38:G38"/>
    <mergeCell ref="A32:C32"/>
    <mergeCell ref="F32:H32"/>
    <mergeCell ref="K32:M32"/>
    <mergeCell ref="F37:H37"/>
    <mergeCell ref="K37:M37"/>
    <mergeCell ref="A49:O49"/>
    <mergeCell ref="A42:C42"/>
    <mergeCell ref="A43:C43"/>
    <mergeCell ref="D45:N45"/>
    <mergeCell ref="D46:I46"/>
    <mergeCell ref="A1:O1"/>
    <mergeCell ref="A2:D2"/>
    <mergeCell ref="F2:I2"/>
    <mergeCell ref="K2:N2"/>
    <mergeCell ref="A37:C37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AK49"/>
  <sheetViews>
    <sheetView zoomScalePageLayoutView="0" workbookViewId="0" topLeftCell="A25">
      <selection activeCell="H40" sqref="H40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6</v>
      </c>
      <c r="D4" s="29">
        <f aca="true" t="shared" si="0" ref="D4:D10">C4</f>
        <v>6</v>
      </c>
      <c r="E4" s="30"/>
      <c r="F4" s="32">
        <v>1</v>
      </c>
      <c r="G4" s="32"/>
      <c r="H4" s="33">
        <v>6</v>
      </c>
      <c r="I4" s="29">
        <f>H4</f>
        <v>6</v>
      </c>
      <c r="J4" s="31"/>
      <c r="K4" s="32">
        <v>1</v>
      </c>
      <c r="L4" s="32"/>
      <c r="M4" s="33">
        <v>6</v>
      </c>
      <c r="N4" s="29">
        <f>M4</f>
        <v>6</v>
      </c>
      <c r="O4" s="31"/>
    </row>
    <row r="5" spans="1:15" ht="13.5">
      <c r="A5" s="32">
        <v>2</v>
      </c>
      <c r="B5" s="32"/>
      <c r="C5" s="33">
        <v>5</v>
      </c>
      <c r="D5" s="29">
        <f t="shared" si="0"/>
        <v>5</v>
      </c>
      <c r="E5" s="30"/>
      <c r="F5" s="32">
        <v>2</v>
      </c>
      <c r="G5" s="32"/>
      <c r="H5" s="33">
        <v>5.5</v>
      </c>
      <c r="I5" s="29">
        <f>H5</f>
        <v>5.5</v>
      </c>
      <c r="J5" s="31"/>
      <c r="K5" s="32">
        <v>2</v>
      </c>
      <c r="L5" s="32"/>
      <c r="M5" s="33">
        <v>5.5</v>
      </c>
      <c r="N5" s="29">
        <f>M5</f>
        <v>5.5</v>
      </c>
      <c r="O5" s="31"/>
    </row>
    <row r="6" spans="1:15" ht="13.5">
      <c r="A6" s="34">
        <v>3</v>
      </c>
      <c r="B6" s="34"/>
      <c r="C6" s="33">
        <v>6</v>
      </c>
      <c r="D6" s="35">
        <f t="shared" si="0"/>
        <v>6</v>
      </c>
      <c r="E6" s="30"/>
      <c r="F6" s="34">
        <v>3</v>
      </c>
      <c r="G6" s="34"/>
      <c r="H6" s="33">
        <v>5.5</v>
      </c>
      <c r="I6" s="35">
        <f>H6</f>
        <v>5.5</v>
      </c>
      <c r="J6" s="31"/>
      <c r="K6" s="34">
        <v>3</v>
      </c>
      <c r="L6" s="34"/>
      <c r="M6" s="33">
        <v>6</v>
      </c>
      <c r="N6" s="35">
        <f>M6</f>
        <v>6</v>
      </c>
      <c r="O6" s="31"/>
    </row>
    <row r="7" spans="1:15" s="24" customFormat="1" ht="13.5">
      <c r="A7" s="34">
        <v>4</v>
      </c>
      <c r="B7" s="34"/>
      <c r="C7" s="33">
        <v>6</v>
      </c>
      <c r="D7" s="35">
        <f t="shared" si="0"/>
        <v>6</v>
      </c>
      <c r="E7" s="30"/>
      <c r="F7" s="34">
        <v>4</v>
      </c>
      <c r="G7" s="34"/>
      <c r="H7" s="33">
        <v>5</v>
      </c>
      <c r="I7" s="35">
        <f>H7</f>
        <v>5</v>
      </c>
      <c r="J7" s="31"/>
      <c r="K7" s="34">
        <v>4</v>
      </c>
      <c r="L7" s="34"/>
      <c r="M7" s="33">
        <v>5.5</v>
      </c>
      <c r="N7" s="35">
        <f>M7</f>
        <v>5.5</v>
      </c>
      <c r="O7" s="31"/>
    </row>
    <row r="8" spans="1:15" s="24" customFormat="1" ht="13.5">
      <c r="A8" s="34">
        <v>5</v>
      </c>
      <c r="B8" s="34"/>
      <c r="C8" s="33">
        <v>6</v>
      </c>
      <c r="D8" s="35">
        <f t="shared" si="0"/>
        <v>6</v>
      </c>
      <c r="E8" s="30"/>
      <c r="F8" s="34">
        <v>5</v>
      </c>
      <c r="G8" s="34"/>
      <c r="H8" s="33">
        <v>5.5</v>
      </c>
      <c r="I8" s="35">
        <f>H8</f>
        <v>5.5</v>
      </c>
      <c r="J8" s="31"/>
      <c r="K8" s="34">
        <v>5</v>
      </c>
      <c r="L8" s="34"/>
      <c r="M8" s="33">
        <v>6</v>
      </c>
      <c r="N8" s="35">
        <f>M8</f>
        <v>6</v>
      </c>
      <c r="O8" s="31"/>
    </row>
    <row r="9" spans="1:15" ht="13.5">
      <c r="A9" s="36">
        <v>6</v>
      </c>
      <c r="B9" s="36">
        <v>2</v>
      </c>
      <c r="C9" s="37">
        <v>6</v>
      </c>
      <c r="D9" s="38">
        <f>C9*B9</f>
        <v>12</v>
      </c>
      <c r="E9" s="30"/>
      <c r="F9" s="36">
        <v>6</v>
      </c>
      <c r="G9" s="36">
        <v>2</v>
      </c>
      <c r="H9" s="37">
        <v>5.5</v>
      </c>
      <c r="I9" s="38">
        <f>H9*G9</f>
        <v>11</v>
      </c>
      <c r="J9" s="31"/>
      <c r="K9" s="36">
        <v>6</v>
      </c>
      <c r="L9" s="36">
        <v>2</v>
      </c>
      <c r="M9" s="37">
        <v>5.5</v>
      </c>
      <c r="N9" s="38">
        <f>M9*L9</f>
        <v>11</v>
      </c>
      <c r="O9" s="31"/>
    </row>
    <row r="10" spans="1:15" ht="13.5">
      <c r="A10" s="32">
        <v>7</v>
      </c>
      <c r="B10" s="32"/>
      <c r="C10" s="33">
        <v>4</v>
      </c>
      <c r="D10" s="29">
        <f t="shared" si="0"/>
        <v>4</v>
      </c>
      <c r="E10" s="30"/>
      <c r="F10" s="32">
        <v>7</v>
      </c>
      <c r="G10" s="32"/>
      <c r="H10" s="33">
        <v>5.5</v>
      </c>
      <c r="I10" s="29">
        <f>H10</f>
        <v>5.5</v>
      </c>
      <c r="J10" s="31"/>
      <c r="K10" s="32">
        <v>7</v>
      </c>
      <c r="L10" s="32"/>
      <c r="M10" s="33">
        <v>6</v>
      </c>
      <c r="N10" s="29">
        <f>M10</f>
        <v>6</v>
      </c>
      <c r="O10" s="31"/>
    </row>
    <row r="11" spans="1:15" s="24" customFormat="1" ht="13.5">
      <c r="A11" s="32">
        <v>8</v>
      </c>
      <c r="B11" s="32"/>
      <c r="C11" s="33">
        <v>5</v>
      </c>
      <c r="D11" s="29">
        <f>C11</f>
        <v>5</v>
      </c>
      <c r="E11" s="30"/>
      <c r="F11" s="32">
        <v>8</v>
      </c>
      <c r="G11" s="32"/>
      <c r="H11" s="33">
        <v>5.5</v>
      </c>
      <c r="I11" s="29">
        <f>H11</f>
        <v>5.5</v>
      </c>
      <c r="J11" s="31"/>
      <c r="K11" s="32">
        <v>8</v>
      </c>
      <c r="L11" s="32"/>
      <c r="M11" s="33">
        <v>5.5</v>
      </c>
      <c r="N11" s="29">
        <f>M11</f>
        <v>5.5</v>
      </c>
      <c r="O11" s="31"/>
    </row>
    <row r="12" spans="1:15" ht="13.5">
      <c r="A12" s="32">
        <v>9</v>
      </c>
      <c r="B12" s="32"/>
      <c r="C12" s="33">
        <v>6</v>
      </c>
      <c r="D12" s="29">
        <f aca="true" t="shared" si="1" ref="D12:D31">C12</f>
        <v>6</v>
      </c>
      <c r="E12" s="30"/>
      <c r="F12" s="32">
        <v>9</v>
      </c>
      <c r="G12" s="32"/>
      <c r="H12" s="33">
        <v>5.5</v>
      </c>
      <c r="I12" s="29">
        <f>H12</f>
        <v>5.5</v>
      </c>
      <c r="J12" s="31"/>
      <c r="K12" s="32">
        <v>9</v>
      </c>
      <c r="L12" s="32"/>
      <c r="M12" s="33">
        <v>6</v>
      </c>
      <c r="N12" s="29">
        <f>M12</f>
        <v>6</v>
      </c>
      <c r="O12" s="31"/>
    </row>
    <row r="13" spans="1:15" s="24" customFormat="1" ht="13.5">
      <c r="A13" s="36">
        <v>10</v>
      </c>
      <c r="B13" s="36">
        <v>2</v>
      </c>
      <c r="C13" s="37">
        <v>6</v>
      </c>
      <c r="D13" s="38">
        <f>C13*B13</f>
        <v>12</v>
      </c>
      <c r="E13" s="30"/>
      <c r="F13" s="36">
        <v>10</v>
      </c>
      <c r="G13" s="36">
        <v>2</v>
      </c>
      <c r="H13" s="37">
        <v>5.5</v>
      </c>
      <c r="I13" s="38">
        <f>H13*G13</f>
        <v>11</v>
      </c>
      <c r="J13" s="31"/>
      <c r="K13" s="36">
        <v>10</v>
      </c>
      <c r="L13" s="36">
        <v>2</v>
      </c>
      <c r="M13" s="37">
        <v>6</v>
      </c>
      <c r="N13" s="38">
        <f>M13*L13</f>
        <v>12</v>
      </c>
      <c r="O13" s="31"/>
    </row>
    <row r="14" spans="1:15" ht="13.5">
      <c r="A14" s="34">
        <v>11</v>
      </c>
      <c r="B14" s="34"/>
      <c r="C14" s="33">
        <v>5</v>
      </c>
      <c r="D14" s="35">
        <f t="shared" si="1"/>
        <v>5</v>
      </c>
      <c r="E14" s="30"/>
      <c r="F14" s="34">
        <v>11</v>
      </c>
      <c r="G14" s="34"/>
      <c r="H14" s="33">
        <v>5</v>
      </c>
      <c r="I14" s="35">
        <f>H14</f>
        <v>5</v>
      </c>
      <c r="J14" s="31"/>
      <c r="K14" s="34">
        <v>11</v>
      </c>
      <c r="L14" s="34"/>
      <c r="M14" s="33">
        <v>5.5</v>
      </c>
      <c r="N14" s="35">
        <f>M14</f>
        <v>5.5</v>
      </c>
      <c r="O14" s="31"/>
    </row>
    <row r="15" spans="1:15" ht="13.5">
      <c r="A15" s="34">
        <v>12</v>
      </c>
      <c r="B15" s="34"/>
      <c r="C15" s="33">
        <v>5.5</v>
      </c>
      <c r="D15" s="35">
        <f t="shared" si="1"/>
        <v>5.5</v>
      </c>
      <c r="E15" s="30"/>
      <c r="F15" s="34">
        <v>12</v>
      </c>
      <c r="G15" s="34"/>
      <c r="H15" s="33">
        <v>5</v>
      </c>
      <c r="I15" s="35">
        <f>H15</f>
        <v>5</v>
      </c>
      <c r="J15" s="31"/>
      <c r="K15" s="34">
        <v>12</v>
      </c>
      <c r="L15" s="34"/>
      <c r="M15" s="33">
        <v>6</v>
      </c>
      <c r="N15" s="35">
        <f>M15</f>
        <v>6</v>
      </c>
      <c r="O15" s="31"/>
    </row>
    <row r="16" spans="1:15" s="24" customFormat="1" ht="13.5">
      <c r="A16" s="34">
        <v>13</v>
      </c>
      <c r="B16" s="34"/>
      <c r="C16" s="33">
        <v>6</v>
      </c>
      <c r="D16" s="35">
        <f t="shared" si="1"/>
        <v>6</v>
      </c>
      <c r="E16" s="30"/>
      <c r="F16" s="34">
        <v>13</v>
      </c>
      <c r="G16" s="34"/>
      <c r="H16" s="33">
        <v>5</v>
      </c>
      <c r="I16" s="35">
        <f>H16</f>
        <v>5</v>
      </c>
      <c r="J16" s="31"/>
      <c r="K16" s="34">
        <v>13</v>
      </c>
      <c r="L16" s="34"/>
      <c r="M16" s="33">
        <v>6</v>
      </c>
      <c r="N16" s="35">
        <f>M16</f>
        <v>6</v>
      </c>
      <c r="O16" s="31"/>
    </row>
    <row r="17" spans="1:15" s="24" customFormat="1" ht="13.5">
      <c r="A17" s="36">
        <v>14</v>
      </c>
      <c r="B17" s="36">
        <v>2</v>
      </c>
      <c r="C17" s="37">
        <v>6</v>
      </c>
      <c r="D17" s="38">
        <f>C17*B17</f>
        <v>12</v>
      </c>
      <c r="E17" s="30"/>
      <c r="F17" s="36">
        <v>14</v>
      </c>
      <c r="G17" s="36">
        <v>2</v>
      </c>
      <c r="H17" s="37">
        <v>5.5</v>
      </c>
      <c r="I17" s="38">
        <f>H17*G17</f>
        <v>11</v>
      </c>
      <c r="J17" s="31"/>
      <c r="K17" s="36">
        <v>14</v>
      </c>
      <c r="L17" s="36">
        <v>2</v>
      </c>
      <c r="M17" s="37">
        <v>6</v>
      </c>
      <c r="N17" s="38">
        <f>M17*L17</f>
        <v>12</v>
      </c>
      <c r="O17" s="31"/>
    </row>
    <row r="18" spans="1:15" ht="13.5">
      <c r="A18" s="32">
        <v>15</v>
      </c>
      <c r="B18" s="32"/>
      <c r="C18" s="33">
        <v>6</v>
      </c>
      <c r="D18" s="29">
        <f t="shared" si="1"/>
        <v>6</v>
      </c>
      <c r="E18" s="30"/>
      <c r="F18" s="32">
        <v>15</v>
      </c>
      <c r="G18" s="32"/>
      <c r="H18" s="33">
        <v>5.5</v>
      </c>
      <c r="I18" s="29">
        <f aca="true" t="shared" si="2" ref="I18:I31">H18</f>
        <v>5.5</v>
      </c>
      <c r="J18" s="31"/>
      <c r="K18" s="32">
        <v>15</v>
      </c>
      <c r="L18" s="32"/>
      <c r="M18" s="33">
        <v>6</v>
      </c>
      <c r="N18" s="29">
        <f aca="true" t="shared" si="3" ref="N18:N31">M18</f>
        <v>6</v>
      </c>
      <c r="O18" s="31"/>
    </row>
    <row r="19" spans="1:15" ht="13.5">
      <c r="A19" s="32">
        <v>16</v>
      </c>
      <c r="B19" s="32"/>
      <c r="C19" s="33">
        <v>6</v>
      </c>
      <c r="D19" s="29">
        <f t="shared" si="1"/>
        <v>6</v>
      </c>
      <c r="E19" s="30"/>
      <c r="F19" s="32">
        <v>16</v>
      </c>
      <c r="G19" s="32"/>
      <c r="H19" s="33">
        <v>6</v>
      </c>
      <c r="I19" s="29">
        <f t="shared" si="2"/>
        <v>6</v>
      </c>
      <c r="J19" s="31"/>
      <c r="K19" s="32">
        <v>16</v>
      </c>
      <c r="L19" s="32"/>
      <c r="M19" s="33">
        <v>6.5</v>
      </c>
      <c r="N19" s="29">
        <f t="shared" si="3"/>
        <v>6.5</v>
      </c>
      <c r="O19" s="31"/>
    </row>
    <row r="20" spans="1:15" ht="13.5">
      <c r="A20" s="32">
        <v>17</v>
      </c>
      <c r="B20" s="32"/>
      <c r="C20" s="33">
        <v>6</v>
      </c>
      <c r="D20" s="29">
        <f t="shared" si="1"/>
        <v>6</v>
      </c>
      <c r="E20" s="30"/>
      <c r="F20" s="32">
        <v>17</v>
      </c>
      <c r="G20" s="32"/>
      <c r="H20" s="33">
        <v>5</v>
      </c>
      <c r="I20" s="29">
        <f t="shared" si="2"/>
        <v>5</v>
      </c>
      <c r="J20" s="31"/>
      <c r="K20" s="32">
        <v>17</v>
      </c>
      <c r="L20" s="32"/>
      <c r="M20" s="33">
        <v>5.5</v>
      </c>
      <c r="N20" s="29">
        <f t="shared" si="3"/>
        <v>5.5</v>
      </c>
      <c r="O20" s="31"/>
    </row>
    <row r="21" spans="1:15" s="24" customFormat="1" ht="13.5">
      <c r="A21" s="34">
        <v>18</v>
      </c>
      <c r="B21" s="34"/>
      <c r="C21" s="33">
        <v>6.5</v>
      </c>
      <c r="D21" s="35">
        <f t="shared" si="1"/>
        <v>6.5</v>
      </c>
      <c r="E21" s="30"/>
      <c r="F21" s="34">
        <v>18</v>
      </c>
      <c r="G21" s="34"/>
      <c r="H21" s="33">
        <v>5.5</v>
      </c>
      <c r="I21" s="35">
        <f t="shared" si="2"/>
        <v>5.5</v>
      </c>
      <c r="J21" s="31"/>
      <c r="K21" s="34">
        <v>18</v>
      </c>
      <c r="L21" s="34"/>
      <c r="M21" s="33">
        <v>6</v>
      </c>
      <c r="N21" s="35">
        <f t="shared" si="3"/>
        <v>6</v>
      </c>
      <c r="O21" s="31"/>
    </row>
    <row r="22" spans="1:15" ht="13.5">
      <c r="A22" s="32">
        <v>19</v>
      </c>
      <c r="B22" s="32"/>
      <c r="C22" s="33">
        <v>6</v>
      </c>
      <c r="D22" s="29">
        <f t="shared" si="1"/>
        <v>6</v>
      </c>
      <c r="E22" s="30"/>
      <c r="F22" s="32">
        <v>19</v>
      </c>
      <c r="G22" s="32"/>
      <c r="H22" s="33">
        <v>5.5</v>
      </c>
      <c r="I22" s="29">
        <f t="shared" si="2"/>
        <v>5.5</v>
      </c>
      <c r="J22" s="31"/>
      <c r="K22" s="32">
        <v>19</v>
      </c>
      <c r="L22" s="32"/>
      <c r="M22" s="33">
        <v>6</v>
      </c>
      <c r="N22" s="29">
        <f t="shared" si="3"/>
        <v>6</v>
      </c>
      <c r="O22" s="31"/>
    </row>
    <row r="23" spans="1:15" ht="13.5">
      <c r="A23" s="34">
        <v>20</v>
      </c>
      <c r="B23" s="32"/>
      <c r="C23" s="33">
        <v>5</v>
      </c>
      <c r="D23" s="29">
        <f t="shared" si="1"/>
        <v>5</v>
      </c>
      <c r="E23" s="30"/>
      <c r="F23" s="34">
        <v>20</v>
      </c>
      <c r="G23" s="32"/>
      <c r="H23" s="33">
        <v>4</v>
      </c>
      <c r="I23" s="29">
        <f t="shared" si="2"/>
        <v>4</v>
      </c>
      <c r="J23" s="31"/>
      <c r="K23" s="34">
        <v>20</v>
      </c>
      <c r="L23" s="32"/>
      <c r="M23" s="33">
        <v>5</v>
      </c>
      <c r="N23" s="29">
        <f t="shared" si="3"/>
        <v>5</v>
      </c>
      <c r="O23" s="31"/>
    </row>
    <row r="24" spans="1:15" ht="13.5">
      <c r="A24" s="32">
        <v>21</v>
      </c>
      <c r="B24" s="32"/>
      <c r="C24" s="33">
        <v>6</v>
      </c>
      <c r="D24" s="29">
        <f t="shared" si="1"/>
        <v>6</v>
      </c>
      <c r="E24" s="30"/>
      <c r="F24" s="32">
        <v>21</v>
      </c>
      <c r="G24" s="32"/>
      <c r="H24" s="33">
        <v>6</v>
      </c>
      <c r="I24" s="29">
        <f t="shared" si="2"/>
        <v>6</v>
      </c>
      <c r="J24" s="31"/>
      <c r="K24" s="32">
        <v>21</v>
      </c>
      <c r="L24" s="32"/>
      <c r="M24" s="33">
        <v>6</v>
      </c>
      <c r="N24" s="29">
        <f t="shared" si="3"/>
        <v>6</v>
      </c>
      <c r="O24" s="31"/>
    </row>
    <row r="25" spans="1:15" ht="13.5">
      <c r="A25" s="34">
        <v>22</v>
      </c>
      <c r="B25" s="32"/>
      <c r="C25" s="33">
        <v>6</v>
      </c>
      <c r="D25" s="29">
        <f t="shared" si="1"/>
        <v>6</v>
      </c>
      <c r="E25" s="30"/>
      <c r="F25" s="34">
        <v>22</v>
      </c>
      <c r="G25" s="32"/>
      <c r="H25" s="33">
        <v>6</v>
      </c>
      <c r="I25" s="29">
        <f t="shared" si="2"/>
        <v>6</v>
      </c>
      <c r="J25" s="31"/>
      <c r="K25" s="34">
        <v>22</v>
      </c>
      <c r="L25" s="32"/>
      <c r="M25" s="33">
        <v>6</v>
      </c>
      <c r="N25" s="29">
        <f t="shared" si="3"/>
        <v>6</v>
      </c>
      <c r="O25" s="31"/>
    </row>
    <row r="26" spans="1:15" ht="13.5">
      <c r="A26" s="32">
        <v>23</v>
      </c>
      <c r="B26" s="32"/>
      <c r="C26" s="33">
        <v>5.5</v>
      </c>
      <c r="D26" s="29">
        <f t="shared" si="1"/>
        <v>5.5</v>
      </c>
      <c r="E26" s="30"/>
      <c r="F26" s="32">
        <v>23</v>
      </c>
      <c r="G26" s="32"/>
      <c r="H26" s="33">
        <v>5.5</v>
      </c>
      <c r="I26" s="29">
        <f t="shared" si="2"/>
        <v>5.5</v>
      </c>
      <c r="J26" s="31"/>
      <c r="K26" s="32">
        <v>23</v>
      </c>
      <c r="L26" s="32"/>
      <c r="M26" s="33">
        <v>6</v>
      </c>
      <c r="N26" s="29">
        <f t="shared" si="3"/>
        <v>6</v>
      </c>
      <c r="O26" s="31"/>
    </row>
    <row r="27" spans="1:15" ht="13.5">
      <c r="A27" s="34">
        <v>24</v>
      </c>
      <c r="B27" s="32"/>
      <c r="C27" s="33">
        <v>6</v>
      </c>
      <c r="D27" s="29">
        <f t="shared" si="1"/>
        <v>6</v>
      </c>
      <c r="E27" s="30"/>
      <c r="F27" s="34">
        <v>24</v>
      </c>
      <c r="G27" s="32"/>
      <c r="H27" s="33">
        <v>5</v>
      </c>
      <c r="I27" s="29">
        <f t="shared" si="2"/>
        <v>5</v>
      </c>
      <c r="J27" s="31"/>
      <c r="K27" s="34">
        <v>24</v>
      </c>
      <c r="L27" s="32"/>
      <c r="M27" s="33">
        <v>5</v>
      </c>
      <c r="N27" s="29">
        <f t="shared" si="3"/>
        <v>5</v>
      </c>
      <c r="O27" s="31"/>
    </row>
    <row r="28" spans="1:15" ht="13.5">
      <c r="A28" s="32">
        <v>25</v>
      </c>
      <c r="B28" s="32"/>
      <c r="C28" s="33">
        <v>6</v>
      </c>
      <c r="D28" s="29">
        <f t="shared" si="1"/>
        <v>6</v>
      </c>
      <c r="E28" s="30"/>
      <c r="F28" s="32">
        <v>25</v>
      </c>
      <c r="G28" s="32"/>
      <c r="H28" s="33">
        <v>6</v>
      </c>
      <c r="I28" s="29">
        <f t="shared" si="2"/>
        <v>6</v>
      </c>
      <c r="J28" s="31"/>
      <c r="K28" s="32">
        <v>25</v>
      </c>
      <c r="L28" s="32"/>
      <c r="M28" s="33">
        <v>6.5</v>
      </c>
      <c r="N28" s="29">
        <f t="shared" si="3"/>
        <v>6.5</v>
      </c>
      <c r="O28" s="31"/>
    </row>
    <row r="29" spans="1:15" ht="13.5">
      <c r="A29" s="34">
        <v>26</v>
      </c>
      <c r="B29" s="32"/>
      <c r="C29" s="33">
        <v>5</v>
      </c>
      <c r="D29" s="29">
        <f t="shared" si="1"/>
        <v>5</v>
      </c>
      <c r="E29" s="30"/>
      <c r="F29" s="34">
        <v>26</v>
      </c>
      <c r="G29" s="32"/>
      <c r="H29" s="33">
        <v>4</v>
      </c>
      <c r="I29" s="29">
        <f t="shared" si="2"/>
        <v>4</v>
      </c>
      <c r="J29" s="31"/>
      <c r="K29" s="34">
        <v>26</v>
      </c>
      <c r="L29" s="32"/>
      <c r="M29" s="33">
        <v>5</v>
      </c>
      <c r="N29" s="29">
        <f t="shared" si="3"/>
        <v>5</v>
      </c>
      <c r="O29" s="31"/>
    </row>
    <row r="30" spans="1:15" ht="13.5">
      <c r="A30" s="32">
        <v>27</v>
      </c>
      <c r="B30" s="32"/>
      <c r="C30" s="33">
        <v>5</v>
      </c>
      <c r="D30" s="29">
        <f t="shared" si="1"/>
        <v>5</v>
      </c>
      <c r="E30" s="30"/>
      <c r="F30" s="32">
        <v>27</v>
      </c>
      <c r="G30" s="32"/>
      <c r="H30" s="33">
        <v>5</v>
      </c>
      <c r="I30" s="29">
        <f t="shared" si="2"/>
        <v>5</v>
      </c>
      <c r="J30" s="31"/>
      <c r="K30" s="32">
        <v>27</v>
      </c>
      <c r="L30" s="32"/>
      <c r="M30" s="33">
        <v>6.5</v>
      </c>
      <c r="N30" s="29">
        <f t="shared" si="3"/>
        <v>6.5</v>
      </c>
      <c r="O30" s="31"/>
    </row>
    <row r="31" spans="1:15" ht="13.5">
      <c r="A31" s="34">
        <v>28</v>
      </c>
      <c r="B31" s="32"/>
      <c r="C31" s="33">
        <v>6</v>
      </c>
      <c r="D31" s="29">
        <f t="shared" si="1"/>
        <v>6</v>
      </c>
      <c r="E31" s="30"/>
      <c r="F31" s="34">
        <v>28</v>
      </c>
      <c r="G31" s="32"/>
      <c r="H31" s="33">
        <v>5</v>
      </c>
      <c r="I31" s="29">
        <f t="shared" si="2"/>
        <v>5</v>
      </c>
      <c r="J31" s="31"/>
      <c r="K31" s="34">
        <v>28</v>
      </c>
      <c r="L31" s="32"/>
      <c r="M31" s="33">
        <v>6</v>
      </c>
      <c r="N31" s="29">
        <f t="shared" si="3"/>
        <v>6</v>
      </c>
      <c r="O31" s="31"/>
    </row>
    <row r="32" spans="1:15" s="42" customFormat="1" ht="18.75" customHeight="1">
      <c r="A32" s="155"/>
      <c r="B32" s="155"/>
      <c r="C32" s="155"/>
      <c r="D32" s="39">
        <f>SUM(D4:D31)</f>
        <v>177.5</v>
      </c>
      <c r="E32" s="40"/>
      <c r="F32" s="155"/>
      <c r="G32" s="155"/>
      <c r="H32" s="155"/>
      <c r="I32" s="39">
        <f>SUM(I4:I31)</f>
        <v>166</v>
      </c>
      <c r="J32" s="41"/>
      <c r="K32" s="155"/>
      <c r="L32" s="155"/>
      <c r="M32" s="155"/>
      <c r="N32" s="39">
        <f>SUM(N4:N31)</f>
        <v>181</v>
      </c>
      <c r="O32" s="41"/>
    </row>
    <row r="33" spans="1:15" ht="15">
      <c r="A33" s="43">
        <v>1</v>
      </c>
      <c r="B33" s="43">
        <v>1</v>
      </c>
      <c r="C33" s="33">
        <v>5.5</v>
      </c>
      <c r="D33" s="29">
        <f>C33</f>
        <v>5.5</v>
      </c>
      <c r="E33" s="30"/>
      <c r="F33" s="43">
        <v>1</v>
      </c>
      <c r="G33" s="43">
        <v>1</v>
      </c>
      <c r="H33" s="33">
        <v>5</v>
      </c>
      <c r="I33" s="29">
        <f>H33</f>
        <v>5</v>
      </c>
      <c r="J33" s="31"/>
      <c r="K33" s="43">
        <v>1</v>
      </c>
      <c r="L33" s="43">
        <v>1</v>
      </c>
      <c r="M33" s="33">
        <v>6</v>
      </c>
      <c r="N33" s="29">
        <f>M33</f>
        <v>6</v>
      </c>
      <c r="O33" s="31"/>
    </row>
    <row r="34" spans="1:15" ht="15">
      <c r="A34" s="43">
        <v>2</v>
      </c>
      <c r="B34" s="43">
        <v>1</v>
      </c>
      <c r="C34" s="33">
        <v>6</v>
      </c>
      <c r="D34" s="29">
        <f>C34</f>
        <v>6</v>
      </c>
      <c r="E34" s="30"/>
      <c r="F34" s="43">
        <v>2</v>
      </c>
      <c r="G34" s="43">
        <v>1</v>
      </c>
      <c r="H34" s="33">
        <v>5.5</v>
      </c>
      <c r="I34" s="29">
        <f>H34</f>
        <v>5.5</v>
      </c>
      <c r="J34" s="31"/>
      <c r="K34" s="43">
        <v>2</v>
      </c>
      <c r="L34" s="43">
        <v>1</v>
      </c>
      <c r="M34" s="33">
        <v>5.5</v>
      </c>
      <c r="N34" s="29">
        <f>M34</f>
        <v>5.5</v>
      </c>
      <c r="O34" s="31"/>
    </row>
    <row r="35" spans="1:15" ht="15">
      <c r="A35" s="43">
        <v>3</v>
      </c>
      <c r="B35" s="43">
        <v>2</v>
      </c>
      <c r="C35" s="33">
        <v>6</v>
      </c>
      <c r="D35" s="29">
        <f>C35*2</f>
        <v>12</v>
      </c>
      <c r="E35" s="30"/>
      <c r="F35" s="43">
        <v>3</v>
      </c>
      <c r="G35" s="43">
        <v>2</v>
      </c>
      <c r="H35" s="33">
        <v>6</v>
      </c>
      <c r="I35" s="29">
        <f>H35*2</f>
        <v>12</v>
      </c>
      <c r="J35" s="31"/>
      <c r="K35" s="43">
        <v>3</v>
      </c>
      <c r="L35" s="43">
        <v>2</v>
      </c>
      <c r="M35" s="33">
        <v>5.5</v>
      </c>
      <c r="N35" s="29">
        <f>M35*2</f>
        <v>11</v>
      </c>
      <c r="O35" s="31"/>
    </row>
    <row r="36" spans="1:15" ht="15">
      <c r="A36" s="43">
        <v>4</v>
      </c>
      <c r="B36" s="43">
        <v>2</v>
      </c>
      <c r="C36" s="33">
        <v>6.5</v>
      </c>
      <c r="D36" s="29">
        <f>C36*2</f>
        <v>13</v>
      </c>
      <c r="E36" s="30"/>
      <c r="F36" s="43">
        <v>4</v>
      </c>
      <c r="G36" s="43">
        <v>2</v>
      </c>
      <c r="H36" s="33">
        <v>6</v>
      </c>
      <c r="I36" s="29">
        <f>H36*2</f>
        <v>12</v>
      </c>
      <c r="J36" s="31"/>
      <c r="K36" s="43">
        <v>4</v>
      </c>
      <c r="L36" s="43">
        <v>2</v>
      </c>
      <c r="M36" s="33">
        <v>6.5</v>
      </c>
      <c r="N36" s="29">
        <f>M36*2</f>
        <v>13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36.5</v>
      </c>
      <c r="E37" s="40"/>
      <c r="F37" s="156"/>
      <c r="G37" s="156"/>
      <c r="H37" s="156"/>
      <c r="I37" s="39">
        <f>SUM(I33:I36)</f>
        <v>34.5</v>
      </c>
      <c r="J37" s="41"/>
      <c r="K37" s="155"/>
      <c r="L37" s="155"/>
      <c r="M37" s="155"/>
      <c r="N37" s="39">
        <f>SUM(N33:N36)</f>
        <v>35.5</v>
      </c>
      <c r="O37" s="41"/>
    </row>
    <row r="38" spans="1:15" ht="18.75" customHeight="1">
      <c r="A38" s="157"/>
      <c r="B38" s="157"/>
      <c r="C38" s="44">
        <f>SUM(D32+D37)-$D40-$D41</f>
        <v>214</v>
      </c>
      <c r="D38" s="45">
        <f>C38*100/370</f>
        <v>57.83783783783784</v>
      </c>
      <c r="E38" s="46"/>
      <c r="F38" s="157"/>
      <c r="G38" s="157"/>
      <c r="H38" s="44">
        <f>SUM(I32+I37)-$D40-$D41</f>
        <v>200.5</v>
      </c>
      <c r="I38" s="45">
        <f>H38*100/370</f>
        <v>54.189189189189186</v>
      </c>
      <c r="J38" s="38"/>
      <c r="K38" s="47"/>
      <c r="L38" s="48"/>
      <c r="M38" s="44">
        <f>SUM(N32+N37)-$D40-$D41</f>
        <v>216.5</v>
      </c>
      <c r="N38" s="45">
        <f>M38*100/370</f>
        <v>58.513513513513516</v>
      </c>
      <c r="O38" s="38"/>
    </row>
    <row r="40" spans="1:13" ht="18.75">
      <c r="A40" s="49" t="s">
        <v>18</v>
      </c>
      <c r="D40" s="50">
        <v>0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0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631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56.84684684684685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'!F20</f>
        <v>Harper-Don, 2006, мер., гн., трак., Hodkiy-Hamiza, 702220, Давинець Поліна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'!C20</f>
        <v>Лазуренко Олена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'!G20</f>
        <v>Diva Royal Dressage Team, м. Харків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/>
  <mergeCells count="19">
    <mergeCell ref="A1:O1"/>
    <mergeCell ref="A2:D2"/>
    <mergeCell ref="F2:I2"/>
    <mergeCell ref="K2:N2"/>
    <mergeCell ref="A32:C32"/>
    <mergeCell ref="F32:H32"/>
    <mergeCell ref="K32:M32"/>
    <mergeCell ref="A37:C37"/>
    <mergeCell ref="F37:H37"/>
    <mergeCell ref="K37:M37"/>
    <mergeCell ref="A38:B38"/>
    <mergeCell ref="F38:G38"/>
    <mergeCell ref="A42:C42"/>
    <mergeCell ref="A43:C43"/>
    <mergeCell ref="D45:N45"/>
    <mergeCell ref="D46:I46"/>
    <mergeCell ref="M46:N46"/>
    <mergeCell ref="D47:N47"/>
    <mergeCell ref="A49:O49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AK49"/>
  <sheetViews>
    <sheetView zoomScalePageLayoutView="0" workbookViewId="0" topLeftCell="A28">
      <selection activeCell="C21" sqref="C21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7</v>
      </c>
      <c r="D4" s="29">
        <f aca="true" t="shared" si="0" ref="D4:D10">C4</f>
        <v>7</v>
      </c>
      <c r="E4" s="30"/>
      <c r="F4" s="32">
        <v>1</v>
      </c>
      <c r="G4" s="32"/>
      <c r="H4" s="33">
        <v>6</v>
      </c>
      <c r="I4" s="29">
        <f>H4</f>
        <v>6</v>
      </c>
      <c r="J4" s="31"/>
      <c r="K4" s="32">
        <v>1</v>
      </c>
      <c r="L4" s="32"/>
      <c r="M4" s="33">
        <v>6.5</v>
      </c>
      <c r="N4" s="29">
        <f>M4</f>
        <v>6.5</v>
      </c>
      <c r="O4" s="31"/>
    </row>
    <row r="5" spans="1:15" ht="13.5">
      <c r="A5" s="32">
        <v>2</v>
      </c>
      <c r="B5" s="32"/>
      <c r="C5" s="33">
        <v>6</v>
      </c>
      <c r="D5" s="29">
        <f t="shared" si="0"/>
        <v>6</v>
      </c>
      <c r="E5" s="30"/>
      <c r="F5" s="32">
        <v>2</v>
      </c>
      <c r="G5" s="32"/>
      <c r="H5" s="33">
        <v>6.5</v>
      </c>
      <c r="I5" s="29">
        <f>H5</f>
        <v>6.5</v>
      </c>
      <c r="J5" s="31"/>
      <c r="K5" s="32">
        <v>2</v>
      </c>
      <c r="L5" s="32"/>
      <c r="M5" s="33">
        <v>6.5</v>
      </c>
      <c r="N5" s="29">
        <f>M5</f>
        <v>6.5</v>
      </c>
      <c r="O5" s="31"/>
    </row>
    <row r="6" spans="1:15" ht="13.5">
      <c r="A6" s="34">
        <v>3</v>
      </c>
      <c r="B6" s="34"/>
      <c r="C6" s="33">
        <v>6</v>
      </c>
      <c r="D6" s="35">
        <f t="shared" si="0"/>
        <v>6</v>
      </c>
      <c r="E6" s="30"/>
      <c r="F6" s="34">
        <v>3</v>
      </c>
      <c r="G6" s="34"/>
      <c r="H6" s="33">
        <v>6</v>
      </c>
      <c r="I6" s="35">
        <f>H6</f>
        <v>6</v>
      </c>
      <c r="J6" s="31"/>
      <c r="K6" s="34">
        <v>3</v>
      </c>
      <c r="L6" s="34"/>
      <c r="M6" s="33">
        <v>6</v>
      </c>
      <c r="N6" s="35">
        <f>M6</f>
        <v>6</v>
      </c>
      <c r="O6" s="31"/>
    </row>
    <row r="7" spans="1:15" s="24" customFormat="1" ht="13.5">
      <c r="A7" s="34">
        <v>4</v>
      </c>
      <c r="B7" s="34"/>
      <c r="C7" s="33">
        <v>6</v>
      </c>
      <c r="D7" s="35">
        <f t="shared" si="0"/>
        <v>6</v>
      </c>
      <c r="E7" s="30"/>
      <c r="F7" s="34">
        <v>4</v>
      </c>
      <c r="G7" s="34"/>
      <c r="H7" s="33">
        <v>6</v>
      </c>
      <c r="I7" s="35">
        <f>H7</f>
        <v>6</v>
      </c>
      <c r="J7" s="31"/>
      <c r="K7" s="34">
        <v>4</v>
      </c>
      <c r="L7" s="34"/>
      <c r="M7" s="33">
        <v>6.5</v>
      </c>
      <c r="N7" s="35">
        <f>M7</f>
        <v>6.5</v>
      </c>
      <c r="O7" s="31"/>
    </row>
    <row r="8" spans="1:15" s="24" customFormat="1" ht="13.5">
      <c r="A8" s="34">
        <v>5</v>
      </c>
      <c r="B8" s="34"/>
      <c r="C8" s="33">
        <v>6.5</v>
      </c>
      <c r="D8" s="35">
        <f t="shared" si="0"/>
        <v>6.5</v>
      </c>
      <c r="E8" s="30"/>
      <c r="F8" s="34">
        <v>5</v>
      </c>
      <c r="G8" s="34"/>
      <c r="H8" s="33">
        <v>6</v>
      </c>
      <c r="I8" s="35">
        <f>H8</f>
        <v>6</v>
      </c>
      <c r="J8" s="31"/>
      <c r="K8" s="34">
        <v>5</v>
      </c>
      <c r="L8" s="34"/>
      <c r="M8" s="33">
        <v>6.5</v>
      </c>
      <c r="N8" s="35">
        <f>M8</f>
        <v>6.5</v>
      </c>
      <c r="O8" s="31"/>
    </row>
    <row r="9" spans="1:15" ht="13.5">
      <c r="A9" s="36">
        <v>6</v>
      </c>
      <c r="B9" s="36">
        <v>2</v>
      </c>
      <c r="C9" s="37">
        <v>7</v>
      </c>
      <c r="D9" s="38">
        <f>C9*B9</f>
        <v>14</v>
      </c>
      <c r="E9" s="30"/>
      <c r="F9" s="36">
        <v>6</v>
      </c>
      <c r="G9" s="36">
        <v>2</v>
      </c>
      <c r="H9" s="37">
        <v>6</v>
      </c>
      <c r="I9" s="38">
        <f>H9*G9</f>
        <v>12</v>
      </c>
      <c r="J9" s="31"/>
      <c r="K9" s="36">
        <v>6</v>
      </c>
      <c r="L9" s="36">
        <v>2</v>
      </c>
      <c r="M9" s="37">
        <v>7</v>
      </c>
      <c r="N9" s="38">
        <f>M9*L9</f>
        <v>14</v>
      </c>
      <c r="O9" s="31"/>
    </row>
    <row r="10" spans="1:15" ht="13.5">
      <c r="A10" s="32">
        <v>7</v>
      </c>
      <c r="B10" s="32"/>
      <c r="C10" s="33">
        <v>6.5</v>
      </c>
      <c r="D10" s="29">
        <f t="shared" si="0"/>
        <v>6.5</v>
      </c>
      <c r="E10" s="30"/>
      <c r="F10" s="32">
        <v>7</v>
      </c>
      <c r="G10" s="32"/>
      <c r="H10" s="33">
        <v>6</v>
      </c>
      <c r="I10" s="29">
        <f>H10</f>
        <v>6</v>
      </c>
      <c r="J10" s="31"/>
      <c r="K10" s="32">
        <v>7</v>
      </c>
      <c r="L10" s="32"/>
      <c r="M10" s="33">
        <v>7</v>
      </c>
      <c r="N10" s="29">
        <f>M10</f>
        <v>7</v>
      </c>
      <c r="O10" s="31"/>
    </row>
    <row r="11" spans="1:15" s="24" customFormat="1" ht="13.5">
      <c r="A11" s="32">
        <v>8</v>
      </c>
      <c r="B11" s="32"/>
      <c r="C11" s="33">
        <v>6</v>
      </c>
      <c r="D11" s="29">
        <f>C11</f>
        <v>6</v>
      </c>
      <c r="E11" s="30"/>
      <c r="F11" s="32">
        <v>8</v>
      </c>
      <c r="G11" s="32"/>
      <c r="H11" s="33">
        <v>5.5</v>
      </c>
      <c r="I11" s="29">
        <f>H11</f>
        <v>5.5</v>
      </c>
      <c r="J11" s="31"/>
      <c r="K11" s="32">
        <v>8</v>
      </c>
      <c r="L11" s="32"/>
      <c r="M11" s="33">
        <v>5.5</v>
      </c>
      <c r="N11" s="29">
        <f>M11</f>
        <v>5.5</v>
      </c>
      <c r="O11" s="31"/>
    </row>
    <row r="12" spans="1:15" ht="13.5">
      <c r="A12" s="32">
        <v>9</v>
      </c>
      <c r="B12" s="32"/>
      <c r="C12" s="33">
        <v>6</v>
      </c>
      <c r="D12" s="29">
        <f aca="true" t="shared" si="1" ref="D12:D31">C12</f>
        <v>6</v>
      </c>
      <c r="E12" s="30"/>
      <c r="F12" s="32">
        <v>9</v>
      </c>
      <c r="G12" s="32"/>
      <c r="H12" s="33">
        <v>6</v>
      </c>
      <c r="I12" s="29">
        <f>H12</f>
        <v>6</v>
      </c>
      <c r="J12" s="31"/>
      <c r="K12" s="32">
        <v>9</v>
      </c>
      <c r="L12" s="32"/>
      <c r="M12" s="33">
        <v>6</v>
      </c>
      <c r="N12" s="29">
        <f>M12</f>
        <v>6</v>
      </c>
      <c r="O12" s="31"/>
    </row>
    <row r="13" spans="1:15" s="24" customFormat="1" ht="13.5">
      <c r="A13" s="36">
        <v>10</v>
      </c>
      <c r="B13" s="36">
        <v>2</v>
      </c>
      <c r="C13" s="37">
        <v>6.5</v>
      </c>
      <c r="D13" s="38">
        <f>C13*B13</f>
        <v>13</v>
      </c>
      <c r="E13" s="30"/>
      <c r="F13" s="36">
        <v>10</v>
      </c>
      <c r="G13" s="36">
        <v>2</v>
      </c>
      <c r="H13" s="37">
        <v>6</v>
      </c>
      <c r="I13" s="38">
        <f>H13*G13</f>
        <v>12</v>
      </c>
      <c r="J13" s="31"/>
      <c r="K13" s="36">
        <v>10</v>
      </c>
      <c r="L13" s="36">
        <v>2</v>
      </c>
      <c r="M13" s="37">
        <v>7</v>
      </c>
      <c r="N13" s="38">
        <f>M13*L13</f>
        <v>14</v>
      </c>
      <c r="O13" s="31"/>
    </row>
    <row r="14" spans="1:15" ht="13.5">
      <c r="A14" s="34">
        <v>11</v>
      </c>
      <c r="B14" s="34"/>
      <c r="C14" s="33">
        <v>7</v>
      </c>
      <c r="D14" s="35">
        <f t="shared" si="1"/>
        <v>7</v>
      </c>
      <c r="E14" s="30"/>
      <c r="F14" s="34">
        <v>11</v>
      </c>
      <c r="G14" s="34"/>
      <c r="H14" s="33">
        <v>6.5</v>
      </c>
      <c r="I14" s="35">
        <f>H14</f>
        <v>6.5</v>
      </c>
      <c r="J14" s="31"/>
      <c r="K14" s="34">
        <v>11</v>
      </c>
      <c r="L14" s="34"/>
      <c r="M14" s="33">
        <v>6.5</v>
      </c>
      <c r="N14" s="35">
        <f>M14</f>
        <v>6.5</v>
      </c>
      <c r="O14" s="31"/>
    </row>
    <row r="15" spans="1:15" ht="13.5">
      <c r="A15" s="34">
        <v>12</v>
      </c>
      <c r="B15" s="34"/>
      <c r="C15" s="33">
        <v>6.5</v>
      </c>
      <c r="D15" s="35">
        <f t="shared" si="1"/>
        <v>6.5</v>
      </c>
      <c r="E15" s="30"/>
      <c r="F15" s="34">
        <v>12</v>
      </c>
      <c r="G15" s="34"/>
      <c r="H15" s="33">
        <v>6.5</v>
      </c>
      <c r="I15" s="35">
        <f>H15</f>
        <v>6.5</v>
      </c>
      <c r="J15" s="31"/>
      <c r="K15" s="34">
        <v>12</v>
      </c>
      <c r="L15" s="34"/>
      <c r="M15" s="33">
        <v>6</v>
      </c>
      <c r="N15" s="35">
        <f>M15</f>
        <v>6</v>
      </c>
      <c r="O15" s="31"/>
    </row>
    <row r="16" spans="1:15" s="24" customFormat="1" ht="13.5">
      <c r="A16" s="34">
        <v>13</v>
      </c>
      <c r="B16" s="34"/>
      <c r="C16" s="33">
        <v>5</v>
      </c>
      <c r="D16" s="35">
        <f t="shared" si="1"/>
        <v>5</v>
      </c>
      <c r="E16" s="30"/>
      <c r="F16" s="34">
        <v>13</v>
      </c>
      <c r="G16" s="34"/>
      <c r="H16" s="33">
        <v>6</v>
      </c>
      <c r="I16" s="35">
        <f>H16</f>
        <v>6</v>
      </c>
      <c r="J16" s="31"/>
      <c r="K16" s="34">
        <v>13</v>
      </c>
      <c r="L16" s="34"/>
      <c r="M16" s="33">
        <v>4.5</v>
      </c>
      <c r="N16" s="35">
        <f>M16</f>
        <v>4.5</v>
      </c>
      <c r="O16" s="31"/>
    </row>
    <row r="17" spans="1:15" s="24" customFormat="1" ht="13.5">
      <c r="A17" s="36">
        <v>14</v>
      </c>
      <c r="B17" s="36">
        <v>2</v>
      </c>
      <c r="C17" s="37">
        <v>5</v>
      </c>
      <c r="D17" s="38">
        <f>C17*B17</f>
        <v>10</v>
      </c>
      <c r="E17" s="30"/>
      <c r="F17" s="36">
        <v>14</v>
      </c>
      <c r="G17" s="36">
        <v>2</v>
      </c>
      <c r="H17" s="37">
        <v>5.5</v>
      </c>
      <c r="I17" s="38">
        <f>H17*G17</f>
        <v>11</v>
      </c>
      <c r="J17" s="31"/>
      <c r="K17" s="36">
        <v>14</v>
      </c>
      <c r="L17" s="36">
        <v>2</v>
      </c>
      <c r="M17" s="37">
        <v>5</v>
      </c>
      <c r="N17" s="38">
        <f>M17*L17</f>
        <v>10</v>
      </c>
      <c r="O17" s="31"/>
    </row>
    <row r="18" spans="1:15" ht="13.5">
      <c r="A18" s="32">
        <v>15</v>
      </c>
      <c r="B18" s="32"/>
      <c r="C18" s="33">
        <v>5</v>
      </c>
      <c r="D18" s="29">
        <f t="shared" si="1"/>
        <v>5</v>
      </c>
      <c r="E18" s="30"/>
      <c r="F18" s="32">
        <v>15</v>
      </c>
      <c r="G18" s="32"/>
      <c r="H18" s="33">
        <v>6</v>
      </c>
      <c r="I18" s="29">
        <f aca="true" t="shared" si="2" ref="I18:I31">H18</f>
        <v>6</v>
      </c>
      <c r="J18" s="31"/>
      <c r="K18" s="32">
        <v>15</v>
      </c>
      <c r="L18" s="32"/>
      <c r="M18" s="33">
        <v>5</v>
      </c>
      <c r="N18" s="29">
        <f aca="true" t="shared" si="3" ref="N18:N31">M18</f>
        <v>5</v>
      </c>
      <c r="O18" s="31"/>
    </row>
    <row r="19" spans="1:15" ht="13.5">
      <c r="A19" s="32">
        <v>16</v>
      </c>
      <c r="B19" s="32"/>
      <c r="C19" s="33">
        <v>6</v>
      </c>
      <c r="D19" s="29">
        <f t="shared" si="1"/>
        <v>6</v>
      </c>
      <c r="E19" s="30"/>
      <c r="F19" s="32">
        <v>16</v>
      </c>
      <c r="G19" s="32"/>
      <c r="H19" s="33">
        <v>6</v>
      </c>
      <c r="I19" s="29">
        <f t="shared" si="2"/>
        <v>6</v>
      </c>
      <c r="J19" s="31"/>
      <c r="K19" s="32">
        <v>16</v>
      </c>
      <c r="L19" s="32"/>
      <c r="M19" s="33">
        <v>7</v>
      </c>
      <c r="N19" s="29">
        <f t="shared" si="3"/>
        <v>7</v>
      </c>
      <c r="O19" s="31"/>
    </row>
    <row r="20" spans="1:15" ht="13.5">
      <c r="A20" s="32">
        <v>17</v>
      </c>
      <c r="B20" s="32"/>
      <c r="C20" s="33">
        <v>6.5</v>
      </c>
      <c r="D20" s="29">
        <f t="shared" si="1"/>
        <v>6.5</v>
      </c>
      <c r="E20" s="30"/>
      <c r="F20" s="32">
        <v>17</v>
      </c>
      <c r="G20" s="32"/>
      <c r="H20" s="33">
        <v>6.5</v>
      </c>
      <c r="I20" s="29">
        <f t="shared" si="2"/>
        <v>6.5</v>
      </c>
      <c r="J20" s="31"/>
      <c r="K20" s="32">
        <v>17</v>
      </c>
      <c r="L20" s="32"/>
      <c r="M20" s="33">
        <v>6.5</v>
      </c>
      <c r="N20" s="29">
        <f t="shared" si="3"/>
        <v>6.5</v>
      </c>
      <c r="O20" s="31"/>
    </row>
    <row r="21" spans="1:15" s="24" customFormat="1" ht="13.5">
      <c r="A21" s="34">
        <v>18</v>
      </c>
      <c r="B21" s="34"/>
      <c r="C21" s="33">
        <v>7</v>
      </c>
      <c r="D21" s="35">
        <f t="shared" si="1"/>
        <v>7</v>
      </c>
      <c r="E21" s="30"/>
      <c r="F21" s="34">
        <v>18</v>
      </c>
      <c r="G21" s="34"/>
      <c r="H21" s="33">
        <v>6</v>
      </c>
      <c r="I21" s="35">
        <f t="shared" si="2"/>
        <v>6</v>
      </c>
      <c r="J21" s="31"/>
      <c r="K21" s="34">
        <v>18</v>
      </c>
      <c r="L21" s="34"/>
      <c r="M21" s="33">
        <v>6.5</v>
      </c>
      <c r="N21" s="35">
        <f t="shared" si="3"/>
        <v>6.5</v>
      </c>
      <c r="O21" s="31"/>
    </row>
    <row r="22" spans="1:15" ht="13.5">
      <c r="A22" s="32">
        <v>19</v>
      </c>
      <c r="B22" s="32"/>
      <c r="C22" s="33">
        <v>6.5</v>
      </c>
      <c r="D22" s="29">
        <f t="shared" si="1"/>
        <v>6.5</v>
      </c>
      <c r="E22" s="30"/>
      <c r="F22" s="32">
        <v>19</v>
      </c>
      <c r="G22" s="32"/>
      <c r="H22" s="33">
        <v>6</v>
      </c>
      <c r="I22" s="29">
        <f t="shared" si="2"/>
        <v>6</v>
      </c>
      <c r="J22" s="31"/>
      <c r="K22" s="32">
        <v>19</v>
      </c>
      <c r="L22" s="32"/>
      <c r="M22" s="33">
        <v>6.5</v>
      </c>
      <c r="N22" s="29">
        <f t="shared" si="3"/>
        <v>6.5</v>
      </c>
      <c r="O22" s="31"/>
    </row>
    <row r="23" spans="1:15" ht="13.5">
      <c r="A23" s="34">
        <v>20</v>
      </c>
      <c r="B23" s="32"/>
      <c r="C23" s="33">
        <v>6.5</v>
      </c>
      <c r="D23" s="29">
        <f t="shared" si="1"/>
        <v>6.5</v>
      </c>
      <c r="E23" s="30"/>
      <c r="F23" s="34">
        <v>20</v>
      </c>
      <c r="G23" s="32"/>
      <c r="H23" s="33">
        <v>6.5</v>
      </c>
      <c r="I23" s="29">
        <f t="shared" si="2"/>
        <v>6.5</v>
      </c>
      <c r="J23" s="31"/>
      <c r="K23" s="34">
        <v>20</v>
      </c>
      <c r="L23" s="32"/>
      <c r="M23" s="33">
        <v>7</v>
      </c>
      <c r="N23" s="29">
        <f t="shared" si="3"/>
        <v>7</v>
      </c>
      <c r="O23" s="31"/>
    </row>
    <row r="24" spans="1:15" ht="13.5">
      <c r="A24" s="32">
        <v>21</v>
      </c>
      <c r="B24" s="32"/>
      <c r="C24" s="33">
        <v>6.5</v>
      </c>
      <c r="D24" s="29">
        <f t="shared" si="1"/>
        <v>6.5</v>
      </c>
      <c r="E24" s="30"/>
      <c r="F24" s="32">
        <v>21</v>
      </c>
      <c r="G24" s="32"/>
      <c r="H24" s="33">
        <v>6.5</v>
      </c>
      <c r="I24" s="29">
        <f t="shared" si="2"/>
        <v>6.5</v>
      </c>
      <c r="J24" s="31"/>
      <c r="K24" s="32">
        <v>21</v>
      </c>
      <c r="L24" s="32"/>
      <c r="M24" s="33">
        <v>7</v>
      </c>
      <c r="N24" s="29">
        <f t="shared" si="3"/>
        <v>7</v>
      </c>
      <c r="O24" s="31"/>
    </row>
    <row r="25" spans="1:15" ht="13.5">
      <c r="A25" s="34">
        <v>22</v>
      </c>
      <c r="B25" s="32"/>
      <c r="C25" s="33">
        <v>6</v>
      </c>
      <c r="D25" s="29">
        <f t="shared" si="1"/>
        <v>6</v>
      </c>
      <c r="E25" s="30"/>
      <c r="F25" s="34">
        <v>22</v>
      </c>
      <c r="G25" s="32"/>
      <c r="H25" s="33">
        <v>6.5</v>
      </c>
      <c r="I25" s="29">
        <f t="shared" si="2"/>
        <v>6.5</v>
      </c>
      <c r="J25" s="31"/>
      <c r="K25" s="34">
        <v>22</v>
      </c>
      <c r="L25" s="32"/>
      <c r="M25" s="33">
        <v>7</v>
      </c>
      <c r="N25" s="29">
        <f t="shared" si="3"/>
        <v>7</v>
      </c>
      <c r="O25" s="31"/>
    </row>
    <row r="26" spans="1:15" ht="13.5">
      <c r="A26" s="32">
        <v>23</v>
      </c>
      <c r="B26" s="32"/>
      <c r="C26" s="33">
        <v>6</v>
      </c>
      <c r="D26" s="29">
        <f t="shared" si="1"/>
        <v>6</v>
      </c>
      <c r="E26" s="30"/>
      <c r="F26" s="32">
        <v>23</v>
      </c>
      <c r="G26" s="32"/>
      <c r="H26" s="33">
        <v>5.5</v>
      </c>
      <c r="I26" s="29">
        <f t="shared" si="2"/>
        <v>5.5</v>
      </c>
      <c r="J26" s="31"/>
      <c r="K26" s="32">
        <v>23</v>
      </c>
      <c r="L26" s="32"/>
      <c r="M26" s="33">
        <v>6</v>
      </c>
      <c r="N26" s="29">
        <f t="shared" si="3"/>
        <v>6</v>
      </c>
      <c r="O26" s="31"/>
    </row>
    <row r="27" spans="1:15" ht="13.5">
      <c r="A27" s="34">
        <v>24</v>
      </c>
      <c r="B27" s="32"/>
      <c r="C27" s="33">
        <v>7</v>
      </c>
      <c r="D27" s="29">
        <f t="shared" si="1"/>
        <v>7</v>
      </c>
      <c r="E27" s="30"/>
      <c r="F27" s="34">
        <v>24</v>
      </c>
      <c r="G27" s="32"/>
      <c r="H27" s="33">
        <v>6</v>
      </c>
      <c r="I27" s="29">
        <f t="shared" si="2"/>
        <v>6</v>
      </c>
      <c r="J27" s="31"/>
      <c r="K27" s="34">
        <v>24</v>
      </c>
      <c r="L27" s="32"/>
      <c r="M27" s="33">
        <v>7</v>
      </c>
      <c r="N27" s="29">
        <f t="shared" si="3"/>
        <v>7</v>
      </c>
      <c r="O27" s="31"/>
    </row>
    <row r="28" spans="1:15" ht="13.5">
      <c r="A28" s="32">
        <v>25</v>
      </c>
      <c r="B28" s="32"/>
      <c r="C28" s="33">
        <v>6.5</v>
      </c>
      <c r="D28" s="29">
        <f t="shared" si="1"/>
        <v>6.5</v>
      </c>
      <c r="E28" s="30"/>
      <c r="F28" s="32">
        <v>25</v>
      </c>
      <c r="G28" s="32"/>
      <c r="H28" s="33">
        <v>6</v>
      </c>
      <c r="I28" s="29">
        <f t="shared" si="2"/>
        <v>6</v>
      </c>
      <c r="J28" s="31"/>
      <c r="K28" s="32">
        <v>25</v>
      </c>
      <c r="L28" s="32"/>
      <c r="M28" s="33">
        <v>7</v>
      </c>
      <c r="N28" s="29">
        <f t="shared" si="3"/>
        <v>7</v>
      </c>
      <c r="O28" s="31"/>
    </row>
    <row r="29" spans="1:15" ht="13.5">
      <c r="A29" s="34">
        <v>26</v>
      </c>
      <c r="B29" s="32"/>
      <c r="C29" s="33">
        <v>6.5</v>
      </c>
      <c r="D29" s="29">
        <f t="shared" si="1"/>
        <v>6.5</v>
      </c>
      <c r="E29" s="30"/>
      <c r="F29" s="34">
        <v>26</v>
      </c>
      <c r="G29" s="32"/>
      <c r="H29" s="33">
        <v>6.5</v>
      </c>
      <c r="I29" s="29">
        <f t="shared" si="2"/>
        <v>6.5</v>
      </c>
      <c r="J29" s="31"/>
      <c r="K29" s="34">
        <v>26</v>
      </c>
      <c r="L29" s="32"/>
      <c r="M29" s="33">
        <v>7</v>
      </c>
      <c r="N29" s="29">
        <f t="shared" si="3"/>
        <v>7</v>
      </c>
      <c r="O29" s="31"/>
    </row>
    <row r="30" spans="1:15" ht="13.5">
      <c r="A30" s="32">
        <v>27</v>
      </c>
      <c r="B30" s="32"/>
      <c r="C30" s="33">
        <v>6.5</v>
      </c>
      <c r="D30" s="29">
        <f t="shared" si="1"/>
        <v>6.5</v>
      </c>
      <c r="E30" s="30"/>
      <c r="F30" s="32">
        <v>27</v>
      </c>
      <c r="G30" s="32"/>
      <c r="H30" s="33">
        <v>6.5</v>
      </c>
      <c r="I30" s="29">
        <f t="shared" si="2"/>
        <v>6.5</v>
      </c>
      <c r="J30" s="31"/>
      <c r="K30" s="32">
        <v>27</v>
      </c>
      <c r="L30" s="32"/>
      <c r="M30" s="33">
        <v>6.5</v>
      </c>
      <c r="N30" s="29">
        <f t="shared" si="3"/>
        <v>6.5</v>
      </c>
      <c r="O30" s="31"/>
    </row>
    <row r="31" spans="1:15" ht="13.5">
      <c r="A31" s="34">
        <v>28</v>
      </c>
      <c r="B31" s="32"/>
      <c r="C31" s="33">
        <v>6.5</v>
      </c>
      <c r="D31" s="29">
        <f t="shared" si="1"/>
        <v>6.5</v>
      </c>
      <c r="E31" s="30"/>
      <c r="F31" s="34">
        <v>28</v>
      </c>
      <c r="G31" s="32"/>
      <c r="H31" s="33">
        <v>5.5</v>
      </c>
      <c r="I31" s="29">
        <f t="shared" si="2"/>
        <v>5.5</v>
      </c>
      <c r="J31" s="31"/>
      <c r="K31" s="34">
        <v>28</v>
      </c>
      <c r="L31" s="32"/>
      <c r="M31" s="33">
        <v>7.5</v>
      </c>
      <c r="N31" s="29">
        <f t="shared" si="3"/>
        <v>7.5</v>
      </c>
      <c r="O31" s="31"/>
    </row>
    <row r="32" spans="1:15" s="42" customFormat="1" ht="18.75" customHeight="1">
      <c r="A32" s="155"/>
      <c r="B32" s="155"/>
      <c r="C32" s="155"/>
      <c r="D32" s="39">
        <f>SUM(D4:D31)</f>
        <v>194.5</v>
      </c>
      <c r="E32" s="40"/>
      <c r="F32" s="155"/>
      <c r="G32" s="155"/>
      <c r="H32" s="155"/>
      <c r="I32" s="39">
        <f>SUM(I4:I31)</f>
        <v>188</v>
      </c>
      <c r="J32" s="41"/>
      <c r="K32" s="155"/>
      <c r="L32" s="155"/>
      <c r="M32" s="155"/>
      <c r="N32" s="39">
        <f>SUM(N4:N31)</f>
        <v>199</v>
      </c>
      <c r="O32" s="41"/>
    </row>
    <row r="33" spans="1:15" ht="15">
      <c r="A33" s="43">
        <v>1</v>
      </c>
      <c r="B33" s="43">
        <v>1</v>
      </c>
      <c r="C33" s="33">
        <v>6.5</v>
      </c>
      <c r="D33" s="29">
        <f>C33</f>
        <v>6.5</v>
      </c>
      <c r="E33" s="30"/>
      <c r="F33" s="43">
        <v>1</v>
      </c>
      <c r="G33" s="43">
        <v>1</v>
      </c>
      <c r="H33" s="33">
        <v>6</v>
      </c>
      <c r="I33" s="29">
        <f>H33</f>
        <v>6</v>
      </c>
      <c r="J33" s="31"/>
      <c r="K33" s="43">
        <v>1</v>
      </c>
      <c r="L33" s="43">
        <v>1</v>
      </c>
      <c r="M33" s="33">
        <v>6</v>
      </c>
      <c r="N33" s="29">
        <f>M33</f>
        <v>6</v>
      </c>
      <c r="O33" s="31"/>
    </row>
    <row r="34" spans="1:15" ht="15">
      <c r="A34" s="43">
        <v>2</v>
      </c>
      <c r="B34" s="43">
        <v>1</v>
      </c>
      <c r="C34" s="33">
        <v>6.5</v>
      </c>
      <c r="D34" s="29">
        <f>C34</f>
        <v>6.5</v>
      </c>
      <c r="E34" s="30"/>
      <c r="F34" s="43">
        <v>2</v>
      </c>
      <c r="G34" s="43">
        <v>1</v>
      </c>
      <c r="H34" s="33">
        <v>6.5</v>
      </c>
      <c r="I34" s="29">
        <f>H34</f>
        <v>6.5</v>
      </c>
      <c r="J34" s="31"/>
      <c r="K34" s="43">
        <v>2</v>
      </c>
      <c r="L34" s="43">
        <v>1</v>
      </c>
      <c r="M34" s="33">
        <v>7</v>
      </c>
      <c r="N34" s="29">
        <f>M34</f>
        <v>7</v>
      </c>
      <c r="O34" s="31"/>
    </row>
    <row r="35" spans="1:15" ht="15">
      <c r="A35" s="43">
        <v>3</v>
      </c>
      <c r="B35" s="43">
        <v>2</v>
      </c>
      <c r="C35" s="33">
        <v>6</v>
      </c>
      <c r="D35" s="29">
        <f>C35*2</f>
        <v>12</v>
      </c>
      <c r="E35" s="30"/>
      <c r="F35" s="43">
        <v>3</v>
      </c>
      <c r="G35" s="43">
        <v>2</v>
      </c>
      <c r="H35" s="33">
        <v>6</v>
      </c>
      <c r="I35" s="29">
        <f>H35*2</f>
        <v>12</v>
      </c>
      <c r="J35" s="31"/>
      <c r="K35" s="43">
        <v>3</v>
      </c>
      <c r="L35" s="43">
        <v>2</v>
      </c>
      <c r="M35" s="33">
        <v>6.5</v>
      </c>
      <c r="N35" s="29">
        <f>M35*2</f>
        <v>13</v>
      </c>
      <c r="O35" s="31"/>
    </row>
    <row r="36" spans="1:15" ht="15">
      <c r="A36" s="43">
        <v>4</v>
      </c>
      <c r="B36" s="43">
        <v>2</v>
      </c>
      <c r="C36" s="33">
        <v>7</v>
      </c>
      <c r="D36" s="29">
        <f>C36*2</f>
        <v>14</v>
      </c>
      <c r="E36" s="30"/>
      <c r="F36" s="43">
        <v>4</v>
      </c>
      <c r="G36" s="43">
        <v>2</v>
      </c>
      <c r="H36" s="33">
        <v>6.5</v>
      </c>
      <c r="I36" s="29">
        <f>H36*2</f>
        <v>13</v>
      </c>
      <c r="J36" s="31"/>
      <c r="K36" s="43">
        <v>4</v>
      </c>
      <c r="L36" s="43">
        <v>2</v>
      </c>
      <c r="M36" s="33">
        <v>7</v>
      </c>
      <c r="N36" s="29">
        <f>M36*2</f>
        <v>14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39</v>
      </c>
      <c r="E37" s="40"/>
      <c r="F37" s="156"/>
      <c r="G37" s="156"/>
      <c r="H37" s="156"/>
      <c r="I37" s="39">
        <f>SUM(I33:I36)</f>
        <v>37.5</v>
      </c>
      <c r="J37" s="41"/>
      <c r="K37" s="155"/>
      <c r="L37" s="155"/>
      <c r="M37" s="155"/>
      <c r="N37" s="39">
        <f>SUM(N33:N36)</f>
        <v>40</v>
      </c>
      <c r="O37" s="41"/>
    </row>
    <row r="38" spans="1:15" ht="18.75" customHeight="1">
      <c r="A38" s="157"/>
      <c r="B38" s="157"/>
      <c r="C38" s="44">
        <f>SUM(D32+D37)-$D40-$D41</f>
        <v>229.5</v>
      </c>
      <c r="D38" s="45">
        <f>C38*100/370</f>
        <v>62.027027027027025</v>
      </c>
      <c r="E38" s="46"/>
      <c r="F38" s="157"/>
      <c r="G38" s="157"/>
      <c r="H38" s="44">
        <f>SUM(I32+I37)-$D40-$D41</f>
        <v>221.5</v>
      </c>
      <c r="I38" s="45">
        <f>H38*100/370</f>
        <v>59.86486486486486</v>
      </c>
      <c r="J38" s="38"/>
      <c r="K38" s="47"/>
      <c r="L38" s="48"/>
      <c r="M38" s="44">
        <f>SUM(N32+N37)-$D40-$D41</f>
        <v>235</v>
      </c>
      <c r="N38" s="45">
        <f>M38*100/370</f>
        <v>63.513513513513516</v>
      </c>
      <c r="O38" s="38"/>
    </row>
    <row r="40" spans="1:13" ht="18.75">
      <c r="A40" s="49" t="s">
        <v>18</v>
      </c>
      <c r="D40" s="50">
        <v>0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4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686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61.80180180180181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'!F21</f>
        <v>Торез, 1999, мер., гн., УВП, Зампано-Трилогія, 70186, ПКЗ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'!C21</f>
        <v>Денисенко Оксана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'!G21</f>
        <v>Петриківський кінний завд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/>
  <mergeCells count="19">
    <mergeCell ref="A1:O1"/>
    <mergeCell ref="A2:D2"/>
    <mergeCell ref="F2:I2"/>
    <mergeCell ref="K2:N2"/>
    <mergeCell ref="A32:C32"/>
    <mergeCell ref="F32:H32"/>
    <mergeCell ref="K32:M32"/>
    <mergeCell ref="A37:C37"/>
    <mergeCell ref="F37:H37"/>
    <mergeCell ref="K37:M37"/>
    <mergeCell ref="A38:B38"/>
    <mergeCell ref="F38:G38"/>
    <mergeCell ref="A42:C42"/>
    <mergeCell ref="A43:C43"/>
    <mergeCell ref="D45:N45"/>
    <mergeCell ref="D46:I46"/>
    <mergeCell ref="M46:N46"/>
    <mergeCell ref="D47:N47"/>
    <mergeCell ref="A49:O49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AK49"/>
  <sheetViews>
    <sheetView zoomScalePageLayoutView="0" workbookViewId="0" topLeftCell="A25">
      <selection activeCell="I41" sqref="I41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100">
        <v>7</v>
      </c>
      <c r="D4" s="29">
        <f aca="true" t="shared" si="0" ref="D4:D10">C4</f>
        <v>7</v>
      </c>
      <c r="E4" s="30"/>
      <c r="F4" s="32">
        <v>1</v>
      </c>
      <c r="G4" s="32"/>
      <c r="H4" s="33">
        <v>6.5</v>
      </c>
      <c r="I4" s="29">
        <f>H4</f>
        <v>6.5</v>
      </c>
      <c r="J4" s="31"/>
      <c r="K4" s="32">
        <v>1</v>
      </c>
      <c r="L4" s="32"/>
      <c r="M4" s="33">
        <v>6.5</v>
      </c>
      <c r="N4" s="29">
        <f>M4</f>
        <v>6.5</v>
      </c>
      <c r="O4" s="31"/>
    </row>
    <row r="5" spans="1:15" ht="13.5">
      <c r="A5" s="32">
        <v>2</v>
      </c>
      <c r="B5" s="32"/>
      <c r="C5" s="100">
        <v>7</v>
      </c>
      <c r="D5" s="29">
        <f t="shared" si="0"/>
        <v>7</v>
      </c>
      <c r="E5" s="30"/>
      <c r="F5" s="32">
        <v>2</v>
      </c>
      <c r="G5" s="32"/>
      <c r="H5" s="33">
        <v>6.5</v>
      </c>
      <c r="I5" s="29">
        <f>H5</f>
        <v>6.5</v>
      </c>
      <c r="J5" s="31"/>
      <c r="K5" s="32">
        <v>2</v>
      </c>
      <c r="L5" s="32"/>
      <c r="M5" s="33">
        <v>6.5</v>
      </c>
      <c r="N5" s="29">
        <f>M5</f>
        <v>6.5</v>
      </c>
      <c r="O5" s="31"/>
    </row>
    <row r="6" spans="1:15" ht="13.5">
      <c r="A6" s="34">
        <v>3</v>
      </c>
      <c r="B6" s="34"/>
      <c r="C6" s="100">
        <v>6</v>
      </c>
      <c r="D6" s="35">
        <f t="shared" si="0"/>
        <v>6</v>
      </c>
      <c r="E6" s="30"/>
      <c r="F6" s="34">
        <v>3</v>
      </c>
      <c r="G6" s="34"/>
      <c r="H6" s="33">
        <v>6.5</v>
      </c>
      <c r="I6" s="35">
        <f>H6</f>
        <v>6.5</v>
      </c>
      <c r="J6" s="31"/>
      <c r="K6" s="34">
        <v>3</v>
      </c>
      <c r="L6" s="34"/>
      <c r="M6" s="33">
        <v>6</v>
      </c>
      <c r="N6" s="35">
        <f>M6</f>
        <v>6</v>
      </c>
      <c r="O6" s="31"/>
    </row>
    <row r="7" spans="1:15" s="24" customFormat="1" ht="13.5">
      <c r="A7" s="34">
        <v>4</v>
      </c>
      <c r="B7" s="34"/>
      <c r="C7" s="100">
        <v>6</v>
      </c>
      <c r="D7" s="35">
        <f t="shared" si="0"/>
        <v>6</v>
      </c>
      <c r="E7" s="30"/>
      <c r="F7" s="34">
        <v>4</v>
      </c>
      <c r="G7" s="34"/>
      <c r="H7" s="33">
        <v>6</v>
      </c>
      <c r="I7" s="35">
        <f>H7</f>
        <v>6</v>
      </c>
      <c r="J7" s="31"/>
      <c r="K7" s="34">
        <v>4</v>
      </c>
      <c r="L7" s="34"/>
      <c r="M7" s="33">
        <v>6</v>
      </c>
      <c r="N7" s="35">
        <f>M7</f>
        <v>6</v>
      </c>
      <c r="O7" s="31"/>
    </row>
    <row r="8" spans="1:15" s="24" customFormat="1" ht="13.5">
      <c r="A8" s="34">
        <v>5</v>
      </c>
      <c r="B8" s="34"/>
      <c r="C8" s="100">
        <v>6.5</v>
      </c>
      <c r="D8" s="35">
        <f t="shared" si="0"/>
        <v>6.5</v>
      </c>
      <c r="E8" s="30"/>
      <c r="F8" s="34">
        <v>5</v>
      </c>
      <c r="G8" s="34"/>
      <c r="H8" s="33">
        <v>6</v>
      </c>
      <c r="I8" s="35">
        <f>H8</f>
        <v>6</v>
      </c>
      <c r="J8" s="31"/>
      <c r="K8" s="34">
        <v>5</v>
      </c>
      <c r="L8" s="34"/>
      <c r="M8" s="33">
        <v>6.5</v>
      </c>
      <c r="N8" s="35">
        <f>M8</f>
        <v>6.5</v>
      </c>
      <c r="O8" s="31"/>
    </row>
    <row r="9" spans="1:15" ht="13.5">
      <c r="A9" s="36">
        <v>6</v>
      </c>
      <c r="B9" s="36">
        <v>2</v>
      </c>
      <c r="C9" s="101">
        <v>6.5</v>
      </c>
      <c r="D9" s="38">
        <f>C9*B9</f>
        <v>13</v>
      </c>
      <c r="E9" s="30"/>
      <c r="F9" s="36">
        <v>6</v>
      </c>
      <c r="G9" s="36">
        <v>2</v>
      </c>
      <c r="H9" s="37">
        <v>6</v>
      </c>
      <c r="I9" s="38">
        <f>H9*G9</f>
        <v>12</v>
      </c>
      <c r="J9" s="31"/>
      <c r="K9" s="36">
        <v>6</v>
      </c>
      <c r="L9" s="36">
        <v>2</v>
      </c>
      <c r="M9" s="37">
        <v>6.5</v>
      </c>
      <c r="N9" s="38">
        <f>M9*L9</f>
        <v>13</v>
      </c>
      <c r="O9" s="31"/>
    </row>
    <row r="10" spans="1:15" ht="13.5">
      <c r="A10" s="32">
        <v>7</v>
      </c>
      <c r="B10" s="32"/>
      <c r="C10" s="100">
        <v>6.5</v>
      </c>
      <c r="D10" s="29">
        <f t="shared" si="0"/>
        <v>6.5</v>
      </c>
      <c r="E10" s="30"/>
      <c r="F10" s="32">
        <v>7</v>
      </c>
      <c r="G10" s="32"/>
      <c r="H10" s="33">
        <v>6</v>
      </c>
      <c r="I10" s="29">
        <f>H10</f>
        <v>6</v>
      </c>
      <c r="J10" s="31"/>
      <c r="K10" s="32">
        <v>7</v>
      </c>
      <c r="L10" s="32"/>
      <c r="M10" s="33">
        <v>6.5</v>
      </c>
      <c r="N10" s="29">
        <f>M10</f>
        <v>6.5</v>
      </c>
      <c r="O10" s="31"/>
    </row>
    <row r="11" spans="1:15" s="24" customFormat="1" ht="13.5">
      <c r="A11" s="32">
        <v>8</v>
      </c>
      <c r="B11" s="32"/>
      <c r="C11" s="100">
        <v>6.5</v>
      </c>
      <c r="D11" s="29">
        <f>C11</f>
        <v>6.5</v>
      </c>
      <c r="E11" s="30"/>
      <c r="F11" s="32">
        <v>8</v>
      </c>
      <c r="G11" s="32"/>
      <c r="H11" s="33">
        <v>5.5</v>
      </c>
      <c r="I11" s="29">
        <f>H11</f>
        <v>5.5</v>
      </c>
      <c r="J11" s="31"/>
      <c r="K11" s="32">
        <v>8</v>
      </c>
      <c r="L11" s="32"/>
      <c r="M11" s="33">
        <v>5.5</v>
      </c>
      <c r="N11" s="29">
        <f>M11</f>
        <v>5.5</v>
      </c>
      <c r="O11" s="31"/>
    </row>
    <row r="12" spans="1:15" ht="13.5">
      <c r="A12" s="32">
        <v>9</v>
      </c>
      <c r="B12" s="32"/>
      <c r="C12" s="100">
        <v>7</v>
      </c>
      <c r="D12" s="29">
        <f aca="true" t="shared" si="1" ref="D12:D31">C12</f>
        <v>7</v>
      </c>
      <c r="E12" s="30"/>
      <c r="F12" s="32">
        <v>9</v>
      </c>
      <c r="G12" s="32"/>
      <c r="H12" s="33">
        <v>6</v>
      </c>
      <c r="I12" s="29">
        <f>H12</f>
        <v>6</v>
      </c>
      <c r="J12" s="31"/>
      <c r="K12" s="32">
        <v>9</v>
      </c>
      <c r="L12" s="32"/>
      <c r="M12" s="33">
        <v>6.5</v>
      </c>
      <c r="N12" s="29">
        <f>M12</f>
        <v>6.5</v>
      </c>
      <c r="O12" s="31"/>
    </row>
    <row r="13" spans="1:15" s="24" customFormat="1" ht="13.5">
      <c r="A13" s="36">
        <v>10</v>
      </c>
      <c r="B13" s="36">
        <v>2</v>
      </c>
      <c r="C13" s="101">
        <v>6.5</v>
      </c>
      <c r="D13" s="38">
        <f>C13*B13</f>
        <v>13</v>
      </c>
      <c r="E13" s="30"/>
      <c r="F13" s="36">
        <v>10</v>
      </c>
      <c r="G13" s="36">
        <v>2</v>
      </c>
      <c r="H13" s="37">
        <v>6</v>
      </c>
      <c r="I13" s="38">
        <f>H13*G13</f>
        <v>12</v>
      </c>
      <c r="J13" s="31"/>
      <c r="K13" s="36">
        <v>10</v>
      </c>
      <c r="L13" s="36">
        <v>2</v>
      </c>
      <c r="M13" s="37">
        <v>6</v>
      </c>
      <c r="N13" s="38">
        <f>M13*L13</f>
        <v>12</v>
      </c>
      <c r="O13" s="31"/>
    </row>
    <row r="14" spans="1:15" ht="13.5">
      <c r="A14" s="34">
        <v>11</v>
      </c>
      <c r="B14" s="34"/>
      <c r="C14" s="100">
        <v>6.5</v>
      </c>
      <c r="D14" s="35">
        <f t="shared" si="1"/>
        <v>6.5</v>
      </c>
      <c r="E14" s="30"/>
      <c r="F14" s="34">
        <v>11</v>
      </c>
      <c r="G14" s="34"/>
      <c r="H14" s="33">
        <v>6</v>
      </c>
      <c r="I14" s="35">
        <f>H14</f>
        <v>6</v>
      </c>
      <c r="J14" s="31"/>
      <c r="K14" s="34">
        <v>11</v>
      </c>
      <c r="L14" s="34"/>
      <c r="M14" s="33">
        <v>6</v>
      </c>
      <c r="N14" s="35">
        <f>M14</f>
        <v>6</v>
      </c>
      <c r="O14" s="31"/>
    </row>
    <row r="15" spans="1:15" ht="13.5">
      <c r="A15" s="34">
        <v>12</v>
      </c>
      <c r="B15" s="34"/>
      <c r="C15" s="100">
        <v>6.5</v>
      </c>
      <c r="D15" s="35">
        <f t="shared" si="1"/>
        <v>6.5</v>
      </c>
      <c r="E15" s="30"/>
      <c r="F15" s="34">
        <v>12</v>
      </c>
      <c r="G15" s="34"/>
      <c r="H15" s="33">
        <v>6</v>
      </c>
      <c r="I15" s="35">
        <f>H15</f>
        <v>6</v>
      </c>
      <c r="J15" s="31"/>
      <c r="K15" s="34">
        <v>12</v>
      </c>
      <c r="L15" s="34"/>
      <c r="M15" s="33">
        <v>6</v>
      </c>
      <c r="N15" s="35">
        <f>M15</f>
        <v>6</v>
      </c>
      <c r="O15" s="31"/>
    </row>
    <row r="16" spans="1:15" s="24" customFormat="1" ht="13.5">
      <c r="A16" s="34">
        <v>13</v>
      </c>
      <c r="B16" s="34"/>
      <c r="C16" s="100">
        <v>6</v>
      </c>
      <c r="D16" s="35">
        <f t="shared" si="1"/>
        <v>6</v>
      </c>
      <c r="E16" s="30"/>
      <c r="F16" s="34">
        <v>13</v>
      </c>
      <c r="G16" s="34"/>
      <c r="H16" s="33">
        <v>6</v>
      </c>
      <c r="I16" s="35">
        <f>H16</f>
        <v>6</v>
      </c>
      <c r="J16" s="31"/>
      <c r="K16" s="34">
        <v>13</v>
      </c>
      <c r="L16" s="34"/>
      <c r="M16" s="33">
        <v>6</v>
      </c>
      <c r="N16" s="35">
        <f>M16</f>
        <v>6</v>
      </c>
      <c r="O16" s="31"/>
    </row>
    <row r="17" spans="1:15" s="24" customFormat="1" ht="13.5">
      <c r="A17" s="36">
        <v>14</v>
      </c>
      <c r="B17" s="36">
        <v>2</v>
      </c>
      <c r="C17" s="101">
        <v>6.5</v>
      </c>
      <c r="D17" s="38">
        <f>C17*B17</f>
        <v>13</v>
      </c>
      <c r="E17" s="30"/>
      <c r="F17" s="36">
        <v>14</v>
      </c>
      <c r="G17" s="36">
        <v>2</v>
      </c>
      <c r="H17" s="37">
        <v>6</v>
      </c>
      <c r="I17" s="38">
        <f>H17*G17</f>
        <v>12</v>
      </c>
      <c r="J17" s="31"/>
      <c r="K17" s="36">
        <v>14</v>
      </c>
      <c r="L17" s="36">
        <v>2</v>
      </c>
      <c r="M17" s="37">
        <v>6.5</v>
      </c>
      <c r="N17" s="38">
        <f>M17*L17</f>
        <v>13</v>
      </c>
      <c r="O17" s="31"/>
    </row>
    <row r="18" spans="1:15" ht="13.5">
      <c r="A18" s="32">
        <v>15</v>
      </c>
      <c r="B18" s="32"/>
      <c r="C18" s="100">
        <v>5.5</v>
      </c>
      <c r="D18" s="29">
        <f t="shared" si="1"/>
        <v>5.5</v>
      </c>
      <c r="E18" s="30"/>
      <c r="F18" s="32">
        <v>15</v>
      </c>
      <c r="G18" s="32"/>
      <c r="H18" s="33">
        <v>5.5</v>
      </c>
      <c r="I18" s="29">
        <f aca="true" t="shared" si="2" ref="I18:I31">H18</f>
        <v>5.5</v>
      </c>
      <c r="J18" s="31"/>
      <c r="K18" s="32">
        <v>15</v>
      </c>
      <c r="L18" s="32"/>
      <c r="M18" s="33">
        <v>6.5</v>
      </c>
      <c r="N18" s="29">
        <f aca="true" t="shared" si="3" ref="N18:N31">M18</f>
        <v>6.5</v>
      </c>
      <c r="O18" s="31"/>
    </row>
    <row r="19" spans="1:15" ht="13.5">
      <c r="A19" s="32">
        <v>16</v>
      </c>
      <c r="B19" s="32"/>
      <c r="C19" s="100">
        <v>6.5</v>
      </c>
      <c r="D19" s="29">
        <f t="shared" si="1"/>
        <v>6.5</v>
      </c>
      <c r="E19" s="30"/>
      <c r="F19" s="32">
        <v>16</v>
      </c>
      <c r="G19" s="32"/>
      <c r="H19" s="33">
        <v>6</v>
      </c>
      <c r="I19" s="29">
        <f t="shared" si="2"/>
        <v>6</v>
      </c>
      <c r="J19" s="31"/>
      <c r="K19" s="32">
        <v>16</v>
      </c>
      <c r="L19" s="32"/>
      <c r="M19" s="33">
        <v>6.5</v>
      </c>
      <c r="N19" s="29">
        <f t="shared" si="3"/>
        <v>6.5</v>
      </c>
      <c r="O19" s="31"/>
    </row>
    <row r="20" spans="1:15" ht="13.5">
      <c r="A20" s="32">
        <v>17</v>
      </c>
      <c r="B20" s="32"/>
      <c r="C20" s="100">
        <v>7</v>
      </c>
      <c r="D20" s="29">
        <f t="shared" si="1"/>
        <v>7</v>
      </c>
      <c r="E20" s="30"/>
      <c r="F20" s="32">
        <v>17</v>
      </c>
      <c r="G20" s="32"/>
      <c r="H20" s="33">
        <v>6.5</v>
      </c>
      <c r="I20" s="29">
        <f t="shared" si="2"/>
        <v>6.5</v>
      </c>
      <c r="J20" s="31"/>
      <c r="K20" s="32">
        <v>17</v>
      </c>
      <c r="L20" s="32"/>
      <c r="M20" s="33">
        <v>6.5</v>
      </c>
      <c r="N20" s="29">
        <f t="shared" si="3"/>
        <v>6.5</v>
      </c>
      <c r="O20" s="31"/>
    </row>
    <row r="21" spans="1:15" s="24" customFormat="1" ht="13.5">
      <c r="A21" s="34">
        <v>18</v>
      </c>
      <c r="B21" s="34"/>
      <c r="C21" s="100">
        <v>7</v>
      </c>
      <c r="D21" s="35">
        <f t="shared" si="1"/>
        <v>7</v>
      </c>
      <c r="E21" s="30"/>
      <c r="F21" s="34">
        <v>18</v>
      </c>
      <c r="G21" s="34"/>
      <c r="H21" s="33">
        <v>6</v>
      </c>
      <c r="I21" s="35">
        <f t="shared" si="2"/>
        <v>6</v>
      </c>
      <c r="J21" s="31"/>
      <c r="K21" s="34">
        <v>18</v>
      </c>
      <c r="L21" s="34"/>
      <c r="M21" s="33">
        <v>6.5</v>
      </c>
      <c r="N21" s="35">
        <f t="shared" si="3"/>
        <v>6.5</v>
      </c>
      <c r="O21" s="31"/>
    </row>
    <row r="22" spans="1:15" ht="13.5">
      <c r="A22" s="32">
        <v>19</v>
      </c>
      <c r="B22" s="32"/>
      <c r="C22" s="100">
        <v>6.5</v>
      </c>
      <c r="D22" s="29">
        <f t="shared" si="1"/>
        <v>6.5</v>
      </c>
      <c r="E22" s="30"/>
      <c r="F22" s="32">
        <v>19</v>
      </c>
      <c r="G22" s="32"/>
      <c r="H22" s="33">
        <v>5.5</v>
      </c>
      <c r="I22" s="29">
        <f t="shared" si="2"/>
        <v>5.5</v>
      </c>
      <c r="J22" s="31"/>
      <c r="K22" s="32">
        <v>19</v>
      </c>
      <c r="L22" s="32"/>
      <c r="M22" s="33">
        <v>6</v>
      </c>
      <c r="N22" s="29">
        <f t="shared" si="3"/>
        <v>6</v>
      </c>
      <c r="O22" s="31"/>
    </row>
    <row r="23" spans="1:15" ht="13.5">
      <c r="A23" s="34">
        <v>20</v>
      </c>
      <c r="B23" s="32"/>
      <c r="C23" s="100">
        <v>6.5</v>
      </c>
      <c r="D23" s="29">
        <f t="shared" si="1"/>
        <v>6.5</v>
      </c>
      <c r="E23" s="30"/>
      <c r="F23" s="34">
        <v>20</v>
      </c>
      <c r="G23" s="32"/>
      <c r="H23" s="33">
        <v>6.5</v>
      </c>
      <c r="I23" s="29">
        <f t="shared" si="2"/>
        <v>6.5</v>
      </c>
      <c r="J23" s="31"/>
      <c r="K23" s="34">
        <v>20</v>
      </c>
      <c r="L23" s="32"/>
      <c r="M23" s="33">
        <v>6.5</v>
      </c>
      <c r="N23" s="29">
        <f t="shared" si="3"/>
        <v>6.5</v>
      </c>
      <c r="O23" s="31"/>
    </row>
    <row r="24" spans="1:15" ht="13.5">
      <c r="A24" s="32">
        <v>21</v>
      </c>
      <c r="B24" s="32"/>
      <c r="C24" s="100">
        <v>7</v>
      </c>
      <c r="D24" s="29">
        <f t="shared" si="1"/>
        <v>7</v>
      </c>
      <c r="E24" s="30"/>
      <c r="F24" s="32">
        <v>21</v>
      </c>
      <c r="G24" s="32"/>
      <c r="H24" s="33">
        <v>6.5</v>
      </c>
      <c r="I24" s="29">
        <f t="shared" si="2"/>
        <v>6.5</v>
      </c>
      <c r="J24" s="31"/>
      <c r="K24" s="32">
        <v>21</v>
      </c>
      <c r="L24" s="32"/>
      <c r="M24" s="33">
        <v>6.5</v>
      </c>
      <c r="N24" s="29">
        <f t="shared" si="3"/>
        <v>6.5</v>
      </c>
      <c r="O24" s="31"/>
    </row>
    <row r="25" spans="1:15" ht="13.5">
      <c r="A25" s="34">
        <v>22</v>
      </c>
      <c r="B25" s="32"/>
      <c r="C25" s="100">
        <v>6</v>
      </c>
      <c r="D25" s="29">
        <f t="shared" si="1"/>
        <v>6</v>
      </c>
      <c r="E25" s="30"/>
      <c r="F25" s="34">
        <v>22</v>
      </c>
      <c r="G25" s="32"/>
      <c r="H25" s="33">
        <v>6</v>
      </c>
      <c r="I25" s="29">
        <f t="shared" si="2"/>
        <v>6</v>
      </c>
      <c r="J25" s="31"/>
      <c r="K25" s="34">
        <v>22</v>
      </c>
      <c r="L25" s="32"/>
      <c r="M25" s="33">
        <v>6</v>
      </c>
      <c r="N25" s="29">
        <f t="shared" si="3"/>
        <v>6</v>
      </c>
      <c r="O25" s="31"/>
    </row>
    <row r="26" spans="1:15" ht="13.5">
      <c r="A26" s="32">
        <v>23</v>
      </c>
      <c r="B26" s="32"/>
      <c r="C26" s="100">
        <v>6</v>
      </c>
      <c r="D26" s="29">
        <f t="shared" si="1"/>
        <v>6</v>
      </c>
      <c r="E26" s="30"/>
      <c r="F26" s="32">
        <v>23</v>
      </c>
      <c r="G26" s="32"/>
      <c r="H26" s="33">
        <v>6</v>
      </c>
      <c r="I26" s="29">
        <f t="shared" si="2"/>
        <v>6</v>
      </c>
      <c r="J26" s="31"/>
      <c r="K26" s="32">
        <v>23</v>
      </c>
      <c r="L26" s="32"/>
      <c r="M26" s="33">
        <v>6</v>
      </c>
      <c r="N26" s="29">
        <f t="shared" si="3"/>
        <v>6</v>
      </c>
      <c r="O26" s="31"/>
    </row>
    <row r="27" spans="1:15" ht="13.5">
      <c r="A27" s="34">
        <v>24</v>
      </c>
      <c r="B27" s="32"/>
      <c r="C27" s="100">
        <v>6</v>
      </c>
      <c r="D27" s="29">
        <f t="shared" si="1"/>
        <v>6</v>
      </c>
      <c r="E27" s="30"/>
      <c r="F27" s="34">
        <v>24</v>
      </c>
      <c r="G27" s="32"/>
      <c r="H27" s="33">
        <v>5</v>
      </c>
      <c r="I27" s="29">
        <f t="shared" si="2"/>
        <v>5</v>
      </c>
      <c r="J27" s="31"/>
      <c r="K27" s="34">
        <v>24</v>
      </c>
      <c r="L27" s="32"/>
      <c r="M27" s="33">
        <v>5.5</v>
      </c>
      <c r="N27" s="29">
        <f t="shared" si="3"/>
        <v>5.5</v>
      </c>
      <c r="O27" s="31"/>
    </row>
    <row r="28" spans="1:15" ht="13.5">
      <c r="A28" s="32">
        <v>25</v>
      </c>
      <c r="B28" s="32"/>
      <c r="C28" s="100">
        <v>7</v>
      </c>
      <c r="D28" s="29">
        <f t="shared" si="1"/>
        <v>7</v>
      </c>
      <c r="E28" s="30"/>
      <c r="F28" s="32">
        <v>25</v>
      </c>
      <c r="G28" s="32"/>
      <c r="H28" s="33">
        <v>6</v>
      </c>
      <c r="I28" s="29">
        <f t="shared" si="2"/>
        <v>6</v>
      </c>
      <c r="J28" s="31"/>
      <c r="K28" s="32">
        <v>25</v>
      </c>
      <c r="L28" s="32"/>
      <c r="M28" s="33">
        <v>7</v>
      </c>
      <c r="N28" s="29">
        <f t="shared" si="3"/>
        <v>7</v>
      </c>
      <c r="O28" s="31"/>
    </row>
    <row r="29" spans="1:15" ht="13.5">
      <c r="A29" s="34">
        <v>26</v>
      </c>
      <c r="B29" s="32"/>
      <c r="C29" s="100">
        <v>6.5</v>
      </c>
      <c r="D29" s="29">
        <f t="shared" si="1"/>
        <v>6.5</v>
      </c>
      <c r="E29" s="30"/>
      <c r="F29" s="34">
        <v>26</v>
      </c>
      <c r="G29" s="32"/>
      <c r="H29" s="33">
        <v>6</v>
      </c>
      <c r="I29" s="29">
        <f t="shared" si="2"/>
        <v>6</v>
      </c>
      <c r="J29" s="31"/>
      <c r="K29" s="34">
        <v>26</v>
      </c>
      <c r="L29" s="32"/>
      <c r="M29" s="33">
        <v>6</v>
      </c>
      <c r="N29" s="29">
        <f t="shared" si="3"/>
        <v>6</v>
      </c>
      <c r="O29" s="31"/>
    </row>
    <row r="30" spans="1:15" ht="13.5">
      <c r="A30" s="32">
        <v>27</v>
      </c>
      <c r="B30" s="32"/>
      <c r="C30" s="100">
        <v>6.5</v>
      </c>
      <c r="D30" s="29">
        <f t="shared" si="1"/>
        <v>6.5</v>
      </c>
      <c r="E30" s="30"/>
      <c r="F30" s="32">
        <v>27</v>
      </c>
      <c r="G30" s="32"/>
      <c r="H30" s="33">
        <v>6.5</v>
      </c>
      <c r="I30" s="29">
        <f t="shared" si="2"/>
        <v>6.5</v>
      </c>
      <c r="J30" s="31"/>
      <c r="K30" s="32">
        <v>27</v>
      </c>
      <c r="L30" s="32"/>
      <c r="M30" s="33">
        <v>6.5</v>
      </c>
      <c r="N30" s="29">
        <f t="shared" si="3"/>
        <v>6.5</v>
      </c>
      <c r="O30" s="31"/>
    </row>
    <row r="31" spans="1:15" ht="13.5">
      <c r="A31" s="34">
        <v>28</v>
      </c>
      <c r="B31" s="32"/>
      <c r="C31" s="100">
        <v>6</v>
      </c>
      <c r="D31" s="29">
        <f t="shared" si="1"/>
        <v>6</v>
      </c>
      <c r="E31" s="30"/>
      <c r="F31" s="34">
        <v>28</v>
      </c>
      <c r="G31" s="32"/>
      <c r="H31" s="33">
        <v>6</v>
      </c>
      <c r="I31" s="29">
        <f t="shared" si="2"/>
        <v>6</v>
      </c>
      <c r="J31" s="31"/>
      <c r="K31" s="34">
        <v>28</v>
      </c>
      <c r="L31" s="32"/>
      <c r="M31" s="33">
        <v>6</v>
      </c>
      <c r="N31" s="29">
        <f t="shared" si="3"/>
        <v>6</v>
      </c>
      <c r="O31" s="31"/>
    </row>
    <row r="32" spans="1:15" s="42" customFormat="1" ht="18.75" customHeight="1">
      <c r="A32" s="155"/>
      <c r="B32" s="155"/>
      <c r="C32" s="155"/>
      <c r="D32" s="39">
        <f>SUM(D4:D31)</f>
        <v>200.5</v>
      </c>
      <c r="E32" s="40"/>
      <c r="F32" s="155"/>
      <c r="G32" s="155"/>
      <c r="H32" s="155"/>
      <c r="I32" s="39">
        <f>SUM(I4:I31)</f>
        <v>187</v>
      </c>
      <c r="J32" s="41"/>
      <c r="K32" s="155"/>
      <c r="L32" s="155"/>
      <c r="M32" s="155"/>
      <c r="N32" s="39">
        <f>SUM(N4:N31)</f>
        <v>194</v>
      </c>
      <c r="O32" s="41"/>
    </row>
    <row r="33" spans="1:15" ht="15">
      <c r="A33" s="43">
        <v>1</v>
      </c>
      <c r="B33" s="43">
        <v>1</v>
      </c>
      <c r="C33" s="33">
        <v>6.5</v>
      </c>
      <c r="D33" s="29">
        <f>C33</f>
        <v>6.5</v>
      </c>
      <c r="E33" s="30"/>
      <c r="F33" s="43">
        <v>1</v>
      </c>
      <c r="G33" s="43">
        <v>1</v>
      </c>
      <c r="H33" s="33">
        <v>6.5</v>
      </c>
      <c r="I33" s="29">
        <f>H33</f>
        <v>6.5</v>
      </c>
      <c r="J33" s="31"/>
      <c r="K33" s="43">
        <v>1</v>
      </c>
      <c r="L33" s="43">
        <v>1</v>
      </c>
      <c r="M33" s="33">
        <v>6.5</v>
      </c>
      <c r="N33" s="29">
        <f>M33</f>
        <v>6.5</v>
      </c>
      <c r="O33" s="31"/>
    </row>
    <row r="34" spans="1:15" ht="15">
      <c r="A34" s="43">
        <v>2</v>
      </c>
      <c r="B34" s="43">
        <v>1</v>
      </c>
      <c r="C34" s="33">
        <v>6</v>
      </c>
      <c r="D34" s="29">
        <f>C34</f>
        <v>6</v>
      </c>
      <c r="E34" s="30"/>
      <c r="F34" s="43">
        <v>2</v>
      </c>
      <c r="G34" s="43">
        <v>1</v>
      </c>
      <c r="H34" s="33">
        <v>6.5</v>
      </c>
      <c r="I34" s="29">
        <f>H34</f>
        <v>6.5</v>
      </c>
      <c r="J34" s="31"/>
      <c r="K34" s="43">
        <v>2</v>
      </c>
      <c r="L34" s="43">
        <v>1</v>
      </c>
      <c r="M34" s="33">
        <v>6</v>
      </c>
      <c r="N34" s="29">
        <f>M34</f>
        <v>6</v>
      </c>
      <c r="O34" s="31"/>
    </row>
    <row r="35" spans="1:15" ht="15">
      <c r="A35" s="43">
        <v>3</v>
      </c>
      <c r="B35" s="43">
        <v>2</v>
      </c>
      <c r="C35" s="33">
        <v>6.5</v>
      </c>
      <c r="D35" s="29">
        <f>C35*2</f>
        <v>13</v>
      </c>
      <c r="E35" s="30"/>
      <c r="F35" s="43">
        <v>3</v>
      </c>
      <c r="G35" s="43">
        <v>2</v>
      </c>
      <c r="H35" s="33">
        <v>5.5</v>
      </c>
      <c r="I35" s="29">
        <f>H35*2</f>
        <v>11</v>
      </c>
      <c r="J35" s="31"/>
      <c r="K35" s="43">
        <v>3</v>
      </c>
      <c r="L35" s="43">
        <v>2</v>
      </c>
      <c r="M35" s="33">
        <v>6</v>
      </c>
      <c r="N35" s="29">
        <f>M35*2</f>
        <v>12</v>
      </c>
      <c r="O35" s="31"/>
    </row>
    <row r="36" spans="1:15" ht="15">
      <c r="A36" s="43">
        <v>4</v>
      </c>
      <c r="B36" s="43">
        <v>2</v>
      </c>
      <c r="C36" s="33">
        <v>7</v>
      </c>
      <c r="D36" s="29">
        <f>C36*2</f>
        <v>14</v>
      </c>
      <c r="E36" s="30"/>
      <c r="F36" s="43">
        <v>4</v>
      </c>
      <c r="G36" s="43">
        <v>2</v>
      </c>
      <c r="H36" s="33">
        <v>6.5</v>
      </c>
      <c r="I36" s="29">
        <f>H36*2</f>
        <v>13</v>
      </c>
      <c r="J36" s="31"/>
      <c r="K36" s="43">
        <v>4</v>
      </c>
      <c r="L36" s="43">
        <v>2</v>
      </c>
      <c r="M36" s="33">
        <v>6</v>
      </c>
      <c r="N36" s="29">
        <f>M36*2</f>
        <v>12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39.5</v>
      </c>
      <c r="E37" s="40"/>
      <c r="F37" s="156"/>
      <c r="G37" s="156"/>
      <c r="H37" s="156"/>
      <c r="I37" s="39">
        <f>SUM(I33:I36)</f>
        <v>37</v>
      </c>
      <c r="J37" s="41"/>
      <c r="K37" s="155"/>
      <c r="L37" s="155"/>
      <c r="M37" s="155"/>
      <c r="N37" s="39">
        <f>SUM(N33:N36)</f>
        <v>36.5</v>
      </c>
      <c r="O37" s="41"/>
    </row>
    <row r="38" spans="1:15" ht="18.75" customHeight="1">
      <c r="A38" s="157"/>
      <c r="B38" s="157"/>
      <c r="C38" s="44">
        <f>SUM(D32+D37)-$D40-$D41</f>
        <v>238</v>
      </c>
      <c r="D38" s="45">
        <f>C38*100/370</f>
        <v>64.32432432432432</v>
      </c>
      <c r="E38" s="46"/>
      <c r="F38" s="157"/>
      <c r="G38" s="157"/>
      <c r="H38" s="44">
        <f>SUM(I32+I37)-$D40-$D41</f>
        <v>222</v>
      </c>
      <c r="I38" s="45">
        <f>H38*100/370</f>
        <v>60</v>
      </c>
      <c r="J38" s="38"/>
      <c r="K38" s="47"/>
      <c r="L38" s="48"/>
      <c r="M38" s="44">
        <f>SUM(N32+N37)-$D40-$D41</f>
        <v>228.5</v>
      </c>
      <c r="N38" s="45">
        <f>M38*100/370</f>
        <v>61.75675675675676</v>
      </c>
      <c r="O38" s="38"/>
    </row>
    <row r="40" spans="1:13" ht="18.75">
      <c r="A40" s="49" t="s">
        <v>18</v>
      </c>
      <c r="D40" s="50">
        <v>2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0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688.5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62.02702702702703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'!F22</f>
        <v>Лінфорд, 2007, мер., сір., вестф., LancerIII-Chenel, 702498, Рязанова Олена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'!C22</f>
        <v>Єжель Світлана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'!G22</f>
        <v>ПВ Рязанова Олена, м. Донецьк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/>
  <mergeCells count="19">
    <mergeCell ref="A1:O1"/>
    <mergeCell ref="A2:D2"/>
    <mergeCell ref="F2:I2"/>
    <mergeCell ref="K2:N2"/>
    <mergeCell ref="A32:C32"/>
    <mergeCell ref="F32:H32"/>
    <mergeCell ref="K32:M32"/>
    <mergeCell ref="A37:C37"/>
    <mergeCell ref="F37:H37"/>
    <mergeCell ref="K37:M37"/>
    <mergeCell ref="A38:B38"/>
    <mergeCell ref="F38:G38"/>
    <mergeCell ref="A42:C42"/>
    <mergeCell ref="A43:C43"/>
    <mergeCell ref="D45:N45"/>
    <mergeCell ref="D46:I46"/>
    <mergeCell ref="M46:N46"/>
    <mergeCell ref="D47:N47"/>
    <mergeCell ref="A49:O49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70" zoomScaleNormal="70" zoomScalePageLayoutView="0" workbookViewId="0" topLeftCell="A11">
      <selection activeCell="U22" sqref="U22"/>
    </sheetView>
  </sheetViews>
  <sheetFormatPr defaultColWidth="9.140625" defaultRowHeight="12.75"/>
  <cols>
    <col min="1" max="1" width="6.8515625" style="1" customWidth="1"/>
    <col min="2" max="2" width="7.140625" style="1" customWidth="1"/>
    <col min="3" max="3" width="34.140625" style="1" bestFit="1" customWidth="1"/>
    <col min="4" max="4" width="8.140625" style="1" customWidth="1"/>
    <col min="5" max="5" width="10.7109375" style="1" customWidth="1"/>
    <col min="6" max="6" width="62.7109375" style="1" customWidth="1"/>
    <col min="7" max="7" width="32.00390625" style="2" customWidth="1"/>
    <col min="8" max="8" width="22.7109375" style="1" customWidth="1"/>
    <col min="9" max="9" width="10.421875" style="1" customWidth="1"/>
    <col min="10" max="10" width="5.57421875" style="1" customWidth="1"/>
    <col min="11" max="11" width="9.421875" style="1" customWidth="1"/>
    <col min="12" max="12" width="5.8515625" style="1" customWidth="1"/>
    <col min="13" max="13" width="10.00390625" style="1" customWidth="1"/>
    <col min="14" max="14" width="5.28125" style="1" customWidth="1"/>
    <col min="15" max="16" width="10.57421875" style="1" customWidth="1"/>
    <col min="17" max="17" width="5.8515625" style="3" customWidth="1"/>
    <col min="18" max="18" width="4.8515625" style="1" customWidth="1"/>
    <col min="19" max="19" width="2.8515625" style="1" customWidth="1"/>
    <col min="20" max="20" width="2.57421875" style="1" customWidth="1"/>
    <col min="21" max="21" width="4.140625" style="1" customWidth="1"/>
    <col min="22" max="22" width="6.00390625" style="1" customWidth="1"/>
    <col min="23" max="23" width="4.57421875" style="1" customWidth="1"/>
    <col min="24" max="16384" width="9.140625" style="1" customWidth="1"/>
  </cols>
  <sheetData>
    <row r="1" spans="1:20" s="5" customFormat="1" ht="27.75" customHeight="1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4"/>
      <c r="S1" s="4"/>
      <c r="T1" s="4"/>
    </row>
    <row r="2" spans="1:21" s="5" customFormat="1" ht="26.25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4"/>
      <c r="S2" s="4"/>
      <c r="T2" s="4"/>
      <c r="U2" s="4"/>
    </row>
    <row r="3" spans="1:21" s="5" customFormat="1" ht="24.75" customHeight="1">
      <c r="A3" s="132" t="s">
        <v>30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6"/>
      <c r="S3" s="6"/>
      <c r="T3" s="6"/>
      <c r="U3" s="6"/>
    </row>
    <row r="4" spans="3:17" s="7" customFormat="1" ht="21.75" customHeight="1">
      <c r="C4" s="8">
        <v>41811</v>
      </c>
      <c r="D4" s="9"/>
      <c r="H4" s="9"/>
      <c r="M4" s="7" t="s">
        <v>1</v>
      </c>
      <c r="Q4" s="10"/>
    </row>
    <row r="5" spans="3:13" ht="21.75" customHeight="1" thickBot="1">
      <c r="C5" s="11"/>
      <c r="D5" s="12"/>
      <c r="H5" s="12"/>
      <c r="M5" s="13"/>
    </row>
    <row r="6" spans="1:18" ht="18.75" customHeight="1">
      <c r="A6" s="133" t="s">
        <v>2</v>
      </c>
      <c r="B6" s="135" t="s">
        <v>3</v>
      </c>
      <c r="C6" s="137" t="s">
        <v>4</v>
      </c>
      <c r="D6" s="137" t="s">
        <v>5</v>
      </c>
      <c r="E6" s="137" t="s">
        <v>6</v>
      </c>
      <c r="F6" s="137" t="s">
        <v>40</v>
      </c>
      <c r="G6" s="137" t="s">
        <v>7</v>
      </c>
      <c r="H6" s="139" t="s">
        <v>8</v>
      </c>
      <c r="I6" s="141" t="s">
        <v>9</v>
      </c>
      <c r="J6" s="142"/>
      <c r="K6" s="142"/>
      <c r="L6" s="142"/>
      <c r="M6" s="142"/>
      <c r="N6" s="143"/>
      <c r="O6" s="144" t="s">
        <v>10</v>
      </c>
      <c r="P6" s="146" t="s">
        <v>11</v>
      </c>
      <c r="Q6" s="148" t="s">
        <v>12</v>
      </c>
      <c r="R6" s="148" t="s">
        <v>97</v>
      </c>
    </row>
    <row r="7" spans="1:18" ht="36.75" customHeight="1" thickBot="1">
      <c r="A7" s="172"/>
      <c r="B7" s="173"/>
      <c r="C7" s="174"/>
      <c r="D7" s="174"/>
      <c r="E7" s="174"/>
      <c r="F7" s="174"/>
      <c r="G7" s="174"/>
      <c r="H7" s="165"/>
      <c r="I7" s="169" t="s">
        <v>15</v>
      </c>
      <c r="J7" s="170"/>
      <c r="K7" s="170" t="s">
        <v>13</v>
      </c>
      <c r="L7" s="170"/>
      <c r="M7" s="170" t="s">
        <v>16</v>
      </c>
      <c r="N7" s="171"/>
      <c r="O7" s="166"/>
      <c r="P7" s="167"/>
      <c r="Q7" s="168"/>
      <c r="R7" s="168"/>
    </row>
    <row r="8" spans="1:19" s="14" customFormat="1" ht="36">
      <c r="A8" s="79">
        <f aca="true" t="shared" si="0" ref="A8:A20">RANK(P8,$P$8:$P$20)</f>
        <v>1</v>
      </c>
      <c r="B8" s="102">
        <v>15</v>
      </c>
      <c r="C8" s="103" t="s">
        <v>74</v>
      </c>
      <c r="D8" s="103">
        <v>1988</v>
      </c>
      <c r="E8" s="103" t="s">
        <v>28</v>
      </c>
      <c r="F8" s="104" t="s">
        <v>75</v>
      </c>
      <c r="G8" s="104" t="s">
        <v>76</v>
      </c>
      <c r="H8" s="111" t="s">
        <v>77</v>
      </c>
      <c r="I8" s="130">
        <f>'10'!$D$38</f>
        <v>62.567567567567565</v>
      </c>
      <c r="J8" s="83">
        <f aca="true" t="shared" si="1" ref="J8:J20">RANK(I8,$I$8:$I$20)</f>
        <v>3</v>
      </c>
      <c r="K8" s="84">
        <f>'10'!$I$38</f>
        <v>61.08108108108108</v>
      </c>
      <c r="L8" s="83">
        <f aca="true" t="shared" si="2" ref="L8:L20">RANK(K8,$K$8:$K$20)</f>
        <v>1</v>
      </c>
      <c r="M8" s="84">
        <f>'10'!$N$38</f>
        <v>63.648648648648646</v>
      </c>
      <c r="N8" s="113">
        <f aca="true" t="shared" si="3" ref="N8:N20">RANK(M8,$M$8:$M$20)</f>
        <v>1</v>
      </c>
      <c r="O8" s="116">
        <f>'10'!$D$42</f>
        <v>693</v>
      </c>
      <c r="P8" s="105">
        <f>'10'!$D$43</f>
        <v>62.43243243243243</v>
      </c>
      <c r="Q8" s="108"/>
      <c r="R8" s="108" t="s">
        <v>98</v>
      </c>
      <c r="S8" s="16"/>
    </row>
    <row r="9" spans="1:18" s="14" customFormat="1" ht="54">
      <c r="A9" s="80">
        <f t="shared" si="0"/>
        <v>2</v>
      </c>
      <c r="B9" s="67">
        <v>72</v>
      </c>
      <c r="C9" s="68" t="s">
        <v>53</v>
      </c>
      <c r="D9" s="68">
        <v>1967</v>
      </c>
      <c r="E9" s="68" t="s">
        <v>27</v>
      </c>
      <c r="F9" s="77" t="s">
        <v>54</v>
      </c>
      <c r="G9" s="77" t="s">
        <v>55</v>
      </c>
      <c r="H9" s="69" t="s">
        <v>56</v>
      </c>
      <c r="I9" s="109">
        <f>3!$D$38</f>
        <v>63.91891891891892</v>
      </c>
      <c r="J9" s="89">
        <f t="shared" si="1"/>
        <v>2</v>
      </c>
      <c r="K9" s="90">
        <f>3!$I$38</f>
        <v>59.189189189189186</v>
      </c>
      <c r="L9" s="89">
        <f t="shared" si="2"/>
        <v>5</v>
      </c>
      <c r="M9" s="90">
        <f>3!$N$38</f>
        <v>63.648648648648646</v>
      </c>
      <c r="N9" s="114">
        <f t="shared" si="3"/>
        <v>1</v>
      </c>
      <c r="O9" s="117">
        <f>3!$D$42</f>
        <v>691</v>
      </c>
      <c r="P9" s="106">
        <f>3!$D$43</f>
        <v>62.25225225225225</v>
      </c>
      <c r="Q9" s="63"/>
      <c r="R9" s="63" t="s">
        <v>98</v>
      </c>
    </row>
    <row r="10" spans="1:18" s="14" customFormat="1" ht="36">
      <c r="A10" s="80">
        <f t="shared" si="0"/>
        <v>3</v>
      </c>
      <c r="B10" s="67">
        <v>65</v>
      </c>
      <c r="C10" s="68" t="s">
        <v>49</v>
      </c>
      <c r="D10" s="68">
        <v>1984</v>
      </c>
      <c r="E10" s="68" t="s">
        <v>26</v>
      </c>
      <c r="F10" s="76" t="s">
        <v>91</v>
      </c>
      <c r="G10" s="76" t="s">
        <v>51</v>
      </c>
      <c r="H10" s="69" t="s">
        <v>52</v>
      </c>
      <c r="I10" s="109">
        <f>'15'!$D$38</f>
        <v>64.32432432432432</v>
      </c>
      <c r="J10" s="89">
        <f t="shared" si="1"/>
        <v>1</v>
      </c>
      <c r="K10" s="90">
        <f>'15'!$I$38</f>
        <v>60</v>
      </c>
      <c r="L10" s="89">
        <f t="shared" si="2"/>
        <v>2</v>
      </c>
      <c r="M10" s="90">
        <f>'15'!$N$38</f>
        <v>61.75675675675676</v>
      </c>
      <c r="N10" s="114">
        <f t="shared" si="3"/>
        <v>4</v>
      </c>
      <c r="O10" s="117">
        <f>'15'!$D$42</f>
        <v>688.5</v>
      </c>
      <c r="P10" s="106">
        <f>'15'!$D$43</f>
        <v>62.02702702702703</v>
      </c>
      <c r="Q10" s="63">
        <v>1</v>
      </c>
      <c r="R10" s="63" t="s">
        <v>98</v>
      </c>
    </row>
    <row r="11" spans="1:18" s="14" customFormat="1" ht="36">
      <c r="A11" s="80">
        <f t="shared" si="0"/>
        <v>4</v>
      </c>
      <c r="B11" s="67">
        <v>95</v>
      </c>
      <c r="C11" s="68" t="s">
        <v>89</v>
      </c>
      <c r="D11" s="68">
        <v>1989</v>
      </c>
      <c r="E11" s="68" t="s">
        <v>26</v>
      </c>
      <c r="F11" s="76" t="s">
        <v>90</v>
      </c>
      <c r="G11" s="76" t="s">
        <v>47</v>
      </c>
      <c r="H11" s="69" t="s">
        <v>48</v>
      </c>
      <c r="I11" s="109">
        <f>'14'!$D$38</f>
        <v>62.027027027027025</v>
      </c>
      <c r="J11" s="89">
        <f t="shared" si="1"/>
        <v>4</v>
      </c>
      <c r="K11" s="90">
        <f>'14'!$I$38</f>
        <v>59.86486486486486</v>
      </c>
      <c r="L11" s="89">
        <f t="shared" si="2"/>
        <v>3</v>
      </c>
      <c r="M11" s="90">
        <f>'14'!$N$38</f>
        <v>63.513513513513516</v>
      </c>
      <c r="N11" s="114">
        <f t="shared" si="3"/>
        <v>3</v>
      </c>
      <c r="O11" s="117">
        <f>'14'!$D$42</f>
        <v>686</v>
      </c>
      <c r="P11" s="106">
        <f>'14'!$D$43</f>
        <v>61.80180180180181</v>
      </c>
      <c r="Q11" s="65">
        <v>2</v>
      </c>
      <c r="R11" s="63" t="s">
        <v>98</v>
      </c>
    </row>
    <row r="12" spans="1:18" s="14" customFormat="1" ht="54">
      <c r="A12" s="80">
        <f t="shared" si="0"/>
        <v>5</v>
      </c>
      <c r="B12" s="67">
        <v>66</v>
      </c>
      <c r="C12" s="68" t="s">
        <v>49</v>
      </c>
      <c r="D12" s="68">
        <v>1984</v>
      </c>
      <c r="E12" s="68" t="s">
        <v>26</v>
      </c>
      <c r="F12" s="76" t="s">
        <v>50</v>
      </c>
      <c r="G12" s="76" t="s">
        <v>51</v>
      </c>
      <c r="H12" s="69" t="s">
        <v>52</v>
      </c>
      <c r="I12" s="109">
        <f>2!$D$38</f>
        <v>61.351351351351354</v>
      </c>
      <c r="J12" s="89">
        <f t="shared" si="1"/>
        <v>5</v>
      </c>
      <c r="K12" s="90">
        <f>2!$I$38</f>
        <v>57.567567567567565</v>
      </c>
      <c r="L12" s="89">
        <f t="shared" si="2"/>
        <v>6</v>
      </c>
      <c r="M12" s="90">
        <f>2!$N$38</f>
        <v>61.486486486486484</v>
      </c>
      <c r="N12" s="114">
        <f t="shared" si="3"/>
        <v>5</v>
      </c>
      <c r="O12" s="117">
        <f>2!$D$42</f>
        <v>667.5</v>
      </c>
      <c r="P12" s="106">
        <f>2!$D$43</f>
        <v>60.13513513513514</v>
      </c>
      <c r="Q12" s="63"/>
      <c r="R12" s="63" t="s">
        <v>98</v>
      </c>
    </row>
    <row r="13" spans="1:19" s="14" customFormat="1" ht="36">
      <c r="A13" s="80">
        <f t="shared" si="0"/>
        <v>6</v>
      </c>
      <c r="B13" s="67">
        <v>16</v>
      </c>
      <c r="C13" s="68" t="s">
        <v>71</v>
      </c>
      <c r="D13" s="68">
        <v>1995</v>
      </c>
      <c r="E13" s="68" t="s">
        <v>28</v>
      </c>
      <c r="F13" s="76" t="s">
        <v>72</v>
      </c>
      <c r="G13" s="77" t="s">
        <v>55</v>
      </c>
      <c r="H13" s="69" t="s">
        <v>73</v>
      </c>
      <c r="I13" s="109">
        <f>9!$D$38</f>
        <v>57.972972972972975</v>
      </c>
      <c r="J13" s="89">
        <f t="shared" si="1"/>
        <v>9</v>
      </c>
      <c r="K13" s="90">
        <f>9!$I$38</f>
        <v>59.32432432432432</v>
      </c>
      <c r="L13" s="89">
        <f t="shared" si="2"/>
        <v>4</v>
      </c>
      <c r="M13" s="90">
        <f>9!$N$38</f>
        <v>59.729729729729726</v>
      </c>
      <c r="N13" s="114">
        <f t="shared" si="3"/>
        <v>9</v>
      </c>
      <c r="O13" s="117">
        <f>9!$D$42</f>
        <v>655</v>
      </c>
      <c r="P13" s="106">
        <f>9!$D$43</f>
        <v>59.00900900900901</v>
      </c>
      <c r="Q13" s="64"/>
      <c r="R13" s="63" t="s">
        <v>98</v>
      </c>
      <c r="S13" s="16"/>
    </row>
    <row r="14" spans="1:18" s="14" customFormat="1" ht="36">
      <c r="A14" s="80">
        <f t="shared" si="0"/>
        <v>7</v>
      </c>
      <c r="B14" s="67">
        <v>29</v>
      </c>
      <c r="C14" s="68" t="s">
        <v>57</v>
      </c>
      <c r="D14" s="68">
        <v>1982</v>
      </c>
      <c r="E14" s="68" t="s">
        <v>26</v>
      </c>
      <c r="F14" s="76" t="s">
        <v>58</v>
      </c>
      <c r="G14" s="77" t="s">
        <v>59</v>
      </c>
      <c r="H14" s="69" t="s">
        <v>60</v>
      </c>
      <c r="I14" s="109">
        <f>4!$D$38</f>
        <v>60.810810810810814</v>
      </c>
      <c r="J14" s="89">
        <f t="shared" si="1"/>
        <v>6</v>
      </c>
      <c r="K14" s="90">
        <f>4!$I$38</f>
        <v>55.4054054054054</v>
      </c>
      <c r="L14" s="89">
        <f t="shared" si="2"/>
        <v>11</v>
      </c>
      <c r="M14" s="90">
        <f>4!$N$38</f>
        <v>60.4054054054054</v>
      </c>
      <c r="N14" s="114">
        <f t="shared" si="3"/>
        <v>6</v>
      </c>
      <c r="O14" s="117">
        <f>4!$D$42</f>
        <v>653.5</v>
      </c>
      <c r="P14" s="106">
        <f>4!$D$43</f>
        <v>58.87387387387387</v>
      </c>
      <c r="Q14" s="64">
        <v>1</v>
      </c>
      <c r="R14" s="63" t="s">
        <v>98</v>
      </c>
    </row>
    <row r="15" spans="1:18" s="14" customFormat="1" ht="54">
      <c r="A15" s="80">
        <f t="shared" si="0"/>
        <v>8</v>
      </c>
      <c r="B15" s="67">
        <v>88</v>
      </c>
      <c r="C15" s="68" t="s">
        <v>78</v>
      </c>
      <c r="D15" s="68"/>
      <c r="E15" s="68" t="s">
        <v>26</v>
      </c>
      <c r="F15" s="76" t="s">
        <v>79</v>
      </c>
      <c r="G15" s="77" t="s">
        <v>80</v>
      </c>
      <c r="H15" s="69" t="s">
        <v>81</v>
      </c>
      <c r="I15" s="109">
        <f>'11'!$D$38</f>
        <v>59.5945945945946</v>
      </c>
      <c r="J15" s="89">
        <f t="shared" si="1"/>
        <v>7</v>
      </c>
      <c r="K15" s="90">
        <f>'11'!$I$38</f>
        <v>55.67567567567568</v>
      </c>
      <c r="L15" s="89">
        <f t="shared" si="2"/>
        <v>9</v>
      </c>
      <c r="M15" s="90">
        <f>'11'!$N$38</f>
        <v>60.4054054054054</v>
      </c>
      <c r="N15" s="114">
        <f t="shared" si="3"/>
        <v>6</v>
      </c>
      <c r="O15" s="117">
        <f>'11'!$D$42</f>
        <v>650</v>
      </c>
      <c r="P15" s="106">
        <f>'11'!$D$43</f>
        <v>58.55855855855856</v>
      </c>
      <c r="Q15" s="65"/>
      <c r="R15" s="63" t="s">
        <v>98</v>
      </c>
    </row>
    <row r="16" spans="1:18" s="14" customFormat="1" ht="54">
      <c r="A16" s="80">
        <f t="shared" si="0"/>
        <v>9</v>
      </c>
      <c r="B16" s="67">
        <v>51</v>
      </c>
      <c r="C16" s="68" t="s">
        <v>34</v>
      </c>
      <c r="D16" s="68">
        <v>1990</v>
      </c>
      <c r="E16" s="68" t="s">
        <v>26</v>
      </c>
      <c r="F16" s="76" t="s">
        <v>70</v>
      </c>
      <c r="G16" s="76" t="s">
        <v>35</v>
      </c>
      <c r="H16" s="69" t="s">
        <v>36</v>
      </c>
      <c r="I16" s="109">
        <f>8!$D$38</f>
        <v>58.648648648648646</v>
      </c>
      <c r="J16" s="89">
        <f t="shared" si="1"/>
        <v>8</v>
      </c>
      <c r="K16" s="90">
        <f>8!$I$38</f>
        <v>55.945945945945944</v>
      </c>
      <c r="L16" s="89">
        <f t="shared" si="2"/>
        <v>8</v>
      </c>
      <c r="M16" s="90">
        <f>8!$N$38</f>
        <v>59.86486486486486</v>
      </c>
      <c r="N16" s="114">
        <f t="shared" si="3"/>
        <v>8</v>
      </c>
      <c r="O16" s="117">
        <f>8!$D$42</f>
        <v>645.5</v>
      </c>
      <c r="P16" s="106">
        <f>8!$D$43</f>
        <v>58.15315315315315</v>
      </c>
      <c r="Q16" s="63"/>
      <c r="R16" s="63" t="s">
        <v>98</v>
      </c>
    </row>
    <row r="17" spans="1:18" s="14" customFormat="1" ht="36">
      <c r="A17" s="80">
        <f t="shared" si="0"/>
        <v>10</v>
      </c>
      <c r="B17" s="67">
        <v>80</v>
      </c>
      <c r="C17" s="68" t="s">
        <v>85</v>
      </c>
      <c r="D17" s="68">
        <v>1984</v>
      </c>
      <c r="E17" s="68" t="s">
        <v>26</v>
      </c>
      <c r="F17" s="76" t="s">
        <v>86</v>
      </c>
      <c r="G17" s="76" t="s">
        <v>87</v>
      </c>
      <c r="H17" s="69" t="s">
        <v>88</v>
      </c>
      <c r="I17" s="109">
        <f>'13'!$D$38</f>
        <v>57.83783783783784</v>
      </c>
      <c r="J17" s="89">
        <f t="shared" si="1"/>
        <v>10</v>
      </c>
      <c r="K17" s="90">
        <f>'13'!$I$38</f>
        <v>54.189189189189186</v>
      </c>
      <c r="L17" s="89">
        <f t="shared" si="2"/>
        <v>12</v>
      </c>
      <c r="M17" s="90">
        <f>'13'!$N$38</f>
        <v>58.513513513513516</v>
      </c>
      <c r="N17" s="114">
        <f t="shared" si="3"/>
        <v>10</v>
      </c>
      <c r="O17" s="117">
        <f>'13'!$D$42</f>
        <v>631</v>
      </c>
      <c r="P17" s="106">
        <f>'13'!$D$43</f>
        <v>56.84684684684685</v>
      </c>
      <c r="Q17" s="65"/>
      <c r="R17" s="63" t="s">
        <v>98</v>
      </c>
    </row>
    <row r="18" spans="1:18" s="14" customFormat="1" ht="36">
      <c r="A18" s="80">
        <f t="shared" si="0"/>
        <v>11</v>
      </c>
      <c r="B18" s="67">
        <v>75</v>
      </c>
      <c r="C18" s="68" t="s">
        <v>82</v>
      </c>
      <c r="D18" s="68">
        <v>1989</v>
      </c>
      <c r="E18" s="68" t="s">
        <v>28</v>
      </c>
      <c r="F18" s="76" t="s">
        <v>83</v>
      </c>
      <c r="G18" s="76" t="s">
        <v>84</v>
      </c>
      <c r="H18" s="70" t="s">
        <v>33</v>
      </c>
      <c r="I18" s="109">
        <f>'12'!$D$38</f>
        <v>53.648648648648646</v>
      </c>
      <c r="J18" s="89">
        <f t="shared" si="1"/>
        <v>12</v>
      </c>
      <c r="K18" s="90">
        <f>'12'!$I$38</f>
        <v>55.67567567567568</v>
      </c>
      <c r="L18" s="89">
        <f t="shared" si="2"/>
        <v>9</v>
      </c>
      <c r="M18" s="90">
        <f>'12'!$N$38</f>
        <v>57.972972972972975</v>
      </c>
      <c r="N18" s="114">
        <f t="shared" si="3"/>
        <v>11</v>
      </c>
      <c r="O18" s="117">
        <f>'12'!$D$42</f>
        <v>619</v>
      </c>
      <c r="P18" s="106">
        <f>'12'!$D$43</f>
        <v>55.765765765765764</v>
      </c>
      <c r="Q18" s="65">
        <v>1</v>
      </c>
      <c r="R18" s="63" t="s">
        <v>98</v>
      </c>
    </row>
    <row r="19" spans="1:18" s="14" customFormat="1" ht="54">
      <c r="A19" s="80">
        <f t="shared" si="0"/>
        <v>12</v>
      </c>
      <c r="B19" s="67">
        <v>97</v>
      </c>
      <c r="C19" s="68" t="s">
        <v>66</v>
      </c>
      <c r="D19" s="68">
        <v>1994</v>
      </c>
      <c r="E19" s="68" t="s">
        <v>26</v>
      </c>
      <c r="F19" s="76" t="s">
        <v>67</v>
      </c>
      <c r="G19" s="76" t="s">
        <v>68</v>
      </c>
      <c r="H19" s="69" t="s">
        <v>69</v>
      </c>
      <c r="I19" s="109">
        <f>7!$D$38</f>
        <v>53.37837837837838</v>
      </c>
      <c r="J19" s="89">
        <f t="shared" si="1"/>
        <v>13</v>
      </c>
      <c r="K19" s="90">
        <f>7!$I$38</f>
        <v>56.08108108108108</v>
      </c>
      <c r="L19" s="89">
        <f t="shared" si="2"/>
        <v>7</v>
      </c>
      <c r="M19" s="90">
        <f>7!$N$38</f>
        <v>55.4054054054054</v>
      </c>
      <c r="N19" s="114">
        <f t="shared" si="3"/>
        <v>12</v>
      </c>
      <c r="O19" s="117">
        <f>7!$D$42</f>
        <v>610</v>
      </c>
      <c r="P19" s="106">
        <f>7!$D$43</f>
        <v>54.95495495495495</v>
      </c>
      <c r="Q19" s="63">
        <v>1</v>
      </c>
      <c r="R19" s="63" t="s">
        <v>98</v>
      </c>
    </row>
    <row r="20" spans="1:18" s="14" customFormat="1" ht="36">
      <c r="A20" s="80">
        <f t="shared" si="0"/>
        <v>13</v>
      </c>
      <c r="B20" s="67">
        <v>28</v>
      </c>
      <c r="C20" s="68" t="s">
        <v>37</v>
      </c>
      <c r="D20" s="68">
        <v>1965</v>
      </c>
      <c r="E20" s="68" t="s">
        <v>28</v>
      </c>
      <c r="F20" s="76" t="s">
        <v>65</v>
      </c>
      <c r="G20" s="76" t="s">
        <v>38</v>
      </c>
      <c r="H20" s="70" t="s">
        <v>39</v>
      </c>
      <c r="I20" s="109">
        <f>6!$D$38</f>
        <v>54.189189189189186</v>
      </c>
      <c r="J20" s="89">
        <f t="shared" si="1"/>
        <v>11</v>
      </c>
      <c r="K20" s="90">
        <f>6!$I$38</f>
        <v>53.648648648648646</v>
      </c>
      <c r="L20" s="89">
        <f t="shared" si="2"/>
        <v>13</v>
      </c>
      <c r="M20" s="90">
        <f>6!$N$38</f>
        <v>50.270270270270274</v>
      </c>
      <c r="N20" s="114">
        <f t="shared" si="3"/>
        <v>13</v>
      </c>
      <c r="O20" s="117">
        <f>6!$D$42</f>
        <v>585</v>
      </c>
      <c r="P20" s="106">
        <f>6!$D$43</f>
        <v>52.70270270270271</v>
      </c>
      <c r="Q20" s="65">
        <v>2</v>
      </c>
      <c r="R20" s="63" t="s">
        <v>98</v>
      </c>
    </row>
    <row r="21" spans="1:18" ht="36.75" thickBot="1">
      <c r="A21" s="80" t="s">
        <v>92</v>
      </c>
      <c r="B21" s="67">
        <v>94</v>
      </c>
      <c r="C21" s="68" t="s">
        <v>45</v>
      </c>
      <c r="D21" s="68">
        <v>1984</v>
      </c>
      <c r="E21" s="68" t="s">
        <v>26</v>
      </c>
      <c r="F21" s="76" t="s">
        <v>96</v>
      </c>
      <c r="G21" s="76" t="s">
        <v>93</v>
      </c>
      <c r="H21" s="70" t="s">
        <v>48</v>
      </c>
      <c r="I21" s="110">
        <v>66.08108108108108</v>
      </c>
      <c r="J21" s="95"/>
      <c r="K21" s="96">
        <v>61.08108108108108</v>
      </c>
      <c r="L21" s="95"/>
      <c r="M21" s="96">
        <v>61.891891891891895</v>
      </c>
      <c r="N21" s="115"/>
      <c r="O21" s="118">
        <v>699.5</v>
      </c>
      <c r="P21" s="107">
        <v>63.01801801801802</v>
      </c>
      <c r="Q21" s="119">
        <v>1</v>
      </c>
      <c r="R21" s="119"/>
    </row>
    <row r="22" spans="1:18" ht="54.75" thickBot="1">
      <c r="A22" s="81"/>
      <c r="B22" s="71">
        <v>42</v>
      </c>
      <c r="C22" s="72" t="s">
        <v>61</v>
      </c>
      <c r="D22" s="72">
        <v>1987</v>
      </c>
      <c r="E22" s="72" t="s">
        <v>26</v>
      </c>
      <c r="F22" s="78" t="s">
        <v>95</v>
      </c>
      <c r="G22" s="78" t="s">
        <v>63</v>
      </c>
      <c r="H22" s="112" t="s">
        <v>64</v>
      </c>
      <c r="I22" s="162" t="s">
        <v>94</v>
      </c>
      <c r="J22" s="163"/>
      <c r="K22" s="163"/>
      <c r="L22" s="163"/>
      <c r="M22" s="163"/>
      <c r="N22" s="163"/>
      <c r="O22" s="163"/>
      <c r="P22" s="164"/>
      <c r="Q22" s="131"/>
      <c r="R22" s="131"/>
    </row>
    <row r="23" spans="1:17" ht="18.75">
      <c r="A23" s="120"/>
      <c r="B23" s="121"/>
      <c r="C23" s="122"/>
      <c r="D23" s="122"/>
      <c r="E23" s="122"/>
      <c r="F23" s="123"/>
      <c r="G23" s="123"/>
      <c r="H23" s="124"/>
      <c r="I23" s="125"/>
      <c r="J23" s="126"/>
      <c r="K23" s="125"/>
      <c r="L23" s="126"/>
      <c r="M23" s="125"/>
      <c r="N23" s="126"/>
      <c r="O23" s="127"/>
      <c r="P23" s="128"/>
      <c r="Q23" s="129"/>
    </row>
    <row r="24" spans="5:7" ht="18.75">
      <c r="E24" s="60" t="s">
        <v>29</v>
      </c>
      <c r="F24" s="17" t="s">
        <v>31</v>
      </c>
      <c r="G24" s="18" t="s">
        <v>42</v>
      </c>
    </row>
    <row r="25" spans="6:7" ht="18.75">
      <c r="F25" s="17" t="s">
        <v>14</v>
      </c>
      <c r="G25" s="18" t="s">
        <v>43</v>
      </c>
    </row>
    <row r="26" spans="6:7" ht="18.75">
      <c r="F26" s="17" t="s">
        <v>32</v>
      </c>
      <c r="G26" s="18" t="s">
        <v>44</v>
      </c>
    </row>
    <row r="28" spans="1:8" ht="18.75">
      <c r="A28" s="7" t="s">
        <v>24</v>
      </c>
      <c r="B28" s="7"/>
      <c r="C28" s="7"/>
      <c r="D28" s="7"/>
      <c r="E28" s="19"/>
      <c r="F28" s="20"/>
      <c r="G28" s="21"/>
      <c r="H28" s="22" t="s">
        <v>25</v>
      </c>
    </row>
    <row r="33" ht="12.75">
      <c r="G33" s="1"/>
    </row>
  </sheetData>
  <sheetProtection/>
  <mergeCells count="20">
    <mergeCell ref="R6:R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I22:P22"/>
    <mergeCell ref="H6:H7"/>
    <mergeCell ref="I6:N6"/>
    <mergeCell ref="O6:O7"/>
    <mergeCell ref="P6:P7"/>
    <mergeCell ref="Q6:Q7"/>
    <mergeCell ref="I7:J7"/>
    <mergeCell ref="K7:L7"/>
    <mergeCell ref="M7:N7"/>
  </mergeCells>
  <printOptions/>
  <pageMargins left="0.7" right="0.7" top="0.75" bottom="0.75" header="0.3" footer="0.3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K49"/>
  <sheetViews>
    <sheetView zoomScalePageLayoutView="0" workbookViewId="0" topLeftCell="A25">
      <selection activeCell="F43" sqref="F43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6.5</v>
      </c>
      <c r="D4" s="29">
        <f aca="true" t="shared" si="0" ref="D4:D10">C4</f>
        <v>6.5</v>
      </c>
      <c r="E4" s="30"/>
      <c r="F4" s="32">
        <v>1</v>
      </c>
      <c r="G4" s="32"/>
      <c r="H4" s="33">
        <v>6</v>
      </c>
      <c r="I4" s="29">
        <f>H4</f>
        <v>6</v>
      </c>
      <c r="J4" s="31"/>
      <c r="K4" s="32">
        <v>1</v>
      </c>
      <c r="L4" s="32"/>
      <c r="M4" s="33">
        <v>6.5</v>
      </c>
      <c r="N4" s="29">
        <f>M4</f>
        <v>6.5</v>
      </c>
      <c r="O4" s="31"/>
    </row>
    <row r="5" spans="1:15" ht="13.5">
      <c r="A5" s="32">
        <v>2</v>
      </c>
      <c r="B5" s="32"/>
      <c r="C5" s="33">
        <v>6</v>
      </c>
      <c r="D5" s="29">
        <f t="shared" si="0"/>
        <v>6</v>
      </c>
      <c r="E5" s="30"/>
      <c r="F5" s="32">
        <v>2</v>
      </c>
      <c r="G5" s="32"/>
      <c r="H5" s="33">
        <v>6</v>
      </c>
      <c r="I5" s="29">
        <f>H5</f>
        <v>6</v>
      </c>
      <c r="J5" s="31"/>
      <c r="K5" s="32">
        <v>2</v>
      </c>
      <c r="L5" s="32"/>
      <c r="M5" s="33">
        <v>6</v>
      </c>
      <c r="N5" s="29">
        <f>M5</f>
        <v>6</v>
      </c>
      <c r="O5" s="31"/>
    </row>
    <row r="6" spans="1:15" ht="13.5">
      <c r="A6" s="34">
        <v>3</v>
      </c>
      <c r="B6" s="34"/>
      <c r="C6" s="33">
        <v>6</v>
      </c>
      <c r="D6" s="35">
        <f t="shared" si="0"/>
        <v>6</v>
      </c>
      <c r="E6" s="30"/>
      <c r="F6" s="34">
        <v>3</v>
      </c>
      <c r="G6" s="34"/>
      <c r="H6" s="33">
        <v>6.5</v>
      </c>
      <c r="I6" s="35">
        <f>H6</f>
        <v>6.5</v>
      </c>
      <c r="J6" s="31"/>
      <c r="K6" s="34">
        <v>3</v>
      </c>
      <c r="L6" s="34"/>
      <c r="M6" s="33">
        <v>6</v>
      </c>
      <c r="N6" s="35">
        <f>M6</f>
        <v>6</v>
      </c>
      <c r="O6" s="31"/>
    </row>
    <row r="7" spans="1:15" s="24" customFormat="1" ht="13.5">
      <c r="A7" s="34">
        <v>4</v>
      </c>
      <c r="B7" s="34"/>
      <c r="C7" s="33">
        <v>7</v>
      </c>
      <c r="D7" s="35">
        <f t="shared" si="0"/>
        <v>7</v>
      </c>
      <c r="E7" s="30"/>
      <c r="F7" s="34">
        <v>4</v>
      </c>
      <c r="G7" s="34"/>
      <c r="H7" s="33">
        <v>6</v>
      </c>
      <c r="I7" s="35">
        <f>H7</f>
        <v>6</v>
      </c>
      <c r="J7" s="31"/>
      <c r="K7" s="34">
        <v>4</v>
      </c>
      <c r="L7" s="34"/>
      <c r="M7" s="33">
        <v>6</v>
      </c>
      <c r="N7" s="35">
        <f>M7</f>
        <v>6</v>
      </c>
      <c r="O7" s="31"/>
    </row>
    <row r="8" spans="1:15" s="24" customFormat="1" ht="13.5">
      <c r="A8" s="34">
        <v>5</v>
      </c>
      <c r="B8" s="34"/>
      <c r="C8" s="33">
        <v>7.5</v>
      </c>
      <c r="D8" s="35">
        <f t="shared" si="0"/>
        <v>7.5</v>
      </c>
      <c r="E8" s="30"/>
      <c r="F8" s="34">
        <v>5</v>
      </c>
      <c r="G8" s="34"/>
      <c r="H8" s="33">
        <v>6.5</v>
      </c>
      <c r="I8" s="35">
        <f>H8</f>
        <v>6.5</v>
      </c>
      <c r="J8" s="31"/>
      <c r="K8" s="34">
        <v>5</v>
      </c>
      <c r="L8" s="34"/>
      <c r="M8" s="33">
        <v>6.5</v>
      </c>
      <c r="N8" s="35">
        <f>M8</f>
        <v>6.5</v>
      </c>
      <c r="O8" s="31"/>
    </row>
    <row r="9" spans="1:15" ht="13.5">
      <c r="A9" s="36">
        <v>6</v>
      </c>
      <c r="B9" s="36">
        <v>2</v>
      </c>
      <c r="C9" s="37">
        <v>7</v>
      </c>
      <c r="D9" s="38">
        <f>C9*B9</f>
        <v>14</v>
      </c>
      <c r="E9" s="30"/>
      <c r="F9" s="36">
        <v>6</v>
      </c>
      <c r="G9" s="36">
        <v>2</v>
      </c>
      <c r="H9" s="37">
        <v>6.5</v>
      </c>
      <c r="I9" s="38">
        <f>H9*G9</f>
        <v>13</v>
      </c>
      <c r="J9" s="31"/>
      <c r="K9" s="36">
        <v>6</v>
      </c>
      <c r="L9" s="36">
        <v>2</v>
      </c>
      <c r="M9" s="37">
        <v>6</v>
      </c>
      <c r="N9" s="38">
        <f>M9*L9</f>
        <v>12</v>
      </c>
      <c r="O9" s="31"/>
    </row>
    <row r="10" spans="1:15" ht="13.5">
      <c r="A10" s="32">
        <v>7</v>
      </c>
      <c r="B10" s="32"/>
      <c r="C10" s="33">
        <v>6.5</v>
      </c>
      <c r="D10" s="29">
        <f t="shared" si="0"/>
        <v>6.5</v>
      </c>
      <c r="E10" s="30"/>
      <c r="F10" s="32">
        <v>7</v>
      </c>
      <c r="G10" s="32"/>
      <c r="H10" s="33">
        <v>6</v>
      </c>
      <c r="I10" s="29">
        <f>H10</f>
        <v>6</v>
      </c>
      <c r="J10" s="31"/>
      <c r="K10" s="32">
        <v>7</v>
      </c>
      <c r="L10" s="32"/>
      <c r="M10" s="33">
        <v>6.5</v>
      </c>
      <c r="N10" s="29">
        <f>M10</f>
        <v>6.5</v>
      </c>
      <c r="O10" s="31"/>
    </row>
    <row r="11" spans="1:15" s="24" customFormat="1" ht="13.5">
      <c r="A11" s="32">
        <v>8</v>
      </c>
      <c r="B11" s="32"/>
      <c r="C11" s="33">
        <v>6.5</v>
      </c>
      <c r="D11" s="29">
        <f>C11</f>
        <v>6.5</v>
      </c>
      <c r="E11" s="30"/>
      <c r="F11" s="32">
        <v>8</v>
      </c>
      <c r="G11" s="32"/>
      <c r="H11" s="33">
        <v>5.5</v>
      </c>
      <c r="I11" s="29">
        <f>H11</f>
        <v>5.5</v>
      </c>
      <c r="J11" s="31"/>
      <c r="K11" s="32">
        <v>8</v>
      </c>
      <c r="L11" s="32"/>
      <c r="M11" s="33">
        <v>5.5</v>
      </c>
      <c r="N11" s="29">
        <f>M11</f>
        <v>5.5</v>
      </c>
      <c r="O11" s="31"/>
    </row>
    <row r="12" spans="1:15" ht="13.5">
      <c r="A12" s="32">
        <v>9</v>
      </c>
      <c r="B12" s="32"/>
      <c r="C12" s="33">
        <v>6.5</v>
      </c>
      <c r="D12" s="29">
        <f aca="true" t="shared" si="1" ref="D12:D31">C12</f>
        <v>6.5</v>
      </c>
      <c r="E12" s="30"/>
      <c r="F12" s="32">
        <v>9</v>
      </c>
      <c r="G12" s="32"/>
      <c r="H12" s="33">
        <v>6.5</v>
      </c>
      <c r="I12" s="29">
        <f>H12</f>
        <v>6.5</v>
      </c>
      <c r="J12" s="31"/>
      <c r="K12" s="32">
        <v>9</v>
      </c>
      <c r="L12" s="32"/>
      <c r="M12" s="33">
        <v>6</v>
      </c>
      <c r="N12" s="29">
        <f>M12</f>
        <v>6</v>
      </c>
      <c r="O12" s="31"/>
    </row>
    <row r="13" spans="1:15" s="24" customFormat="1" ht="13.5">
      <c r="A13" s="36">
        <v>10</v>
      </c>
      <c r="B13" s="36">
        <v>2</v>
      </c>
      <c r="C13" s="37">
        <v>7</v>
      </c>
      <c r="D13" s="38">
        <f>C13*B13</f>
        <v>14</v>
      </c>
      <c r="E13" s="30"/>
      <c r="F13" s="36">
        <v>10</v>
      </c>
      <c r="G13" s="36">
        <v>2</v>
      </c>
      <c r="H13" s="37">
        <v>6.5</v>
      </c>
      <c r="I13" s="38">
        <f>H13*G13</f>
        <v>13</v>
      </c>
      <c r="J13" s="31"/>
      <c r="K13" s="36">
        <v>10</v>
      </c>
      <c r="L13" s="36">
        <v>2</v>
      </c>
      <c r="M13" s="37">
        <v>6.5</v>
      </c>
      <c r="N13" s="38">
        <f>M13*L13</f>
        <v>13</v>
      </c>
      <c r="O13" s="31"/>
    </row>
    <row r="14" spans="1:15" ht="13.5">
      <c r="A14" s="34">
        <v>11</v>
      </c>
      <c r="B14" s="34"/>
      <c r="C14" s="33">
        <v>6</v>
      </c>
      <c r="D14" s="35">
        <f t="shared" si="1"/>
        <v>6</v>
      </c>
      <c r="E14" s="30"/>
      <c r="F14" s="34">
        <v>11</v>
      </c>
      <c r="G14" s="34"/>
      <c r="H14" s="33">
        <v>6</v>
      </c>
      <c r="I14" s="35">
        <f>H14</f>
        <v>6</v>
      </c>
      <c r="J14" s="31"/>
      <c r="K14" s="34">
        <v>11</v>
      </c>
      <c r="L14" s="34"/>
      <c r="M14" s="33">
        <v>6</v>
      </c>
      <c r="N14" s="35">
        <f>M14</f>
        <v>6</v>
      </c>
      <c r="O14" s="31"/>
    </row>
    <row r="15" spans="1:15" ht="13.5">
      <c r="A15" s="34">
        <v>12</v>
      </c>
      <c r="B15" s="34"/>
      <c r="C15" s="33">
        <v>6</v>
      </c>
      <c r="D15" s="35">
        <f t="shared" si="1"/>
        <v>6</v>
      </c>
      <c r="E15" s="30"/>
      <c r="F15" s="34">
        <v>12</v>
      </c>
      <c r="G15" s="34"/>
      <c r="H15" s="33">
        <v>6.5</v>
      </c>
      <c r="I15" s="35">
        <f>H15</f>
        <v>6.5</v>
      </c>
      <c r="J15" s="31"/>
      <c r="K15" s="34">
        <v>12</v>
      </c>
      <c r="L15" s="34"/>
      <c r="M15" s="33">
        <v>6</v>
      </c>
      <c r="N15" s="35">
        <f>M15</f>
        <v>6</v>
      </c>
      <c r="O15" s="31"/>
    </row>
    <row r="16" spans="1:15" s="24" customFormat="1" ht="13.5">
      <c r="A16" s="34">
        <v>13</v>
      </c>
      <c r="B16" s="34"/>
      <c r="C16" s="33">
        <v>6</v>
      </c>
      <c r="D16" s="35">
        <f t="shared" si="1"/>
        <v>6</v>
      </c>
      <c r="E16" s="30"/>
      <c r="F16" s="34">
        <v>13</v>
      </c>
      <c r="G16" s="34"/>
      <c r="H16" s="33">
        <v>6</v>
      </c>
      <c r="I16" s="35">
        <f>H16</f>
        <v>6</v>
      </c>
      <c r="J16" s="31"/>
      <c r="K16" s="34">
        <v>13</v>
      </c>
      <c r="L16" s="34"/>
      <c r="M16" s="33">
        <v>6.5</v>
      </c>
      <c r="N16" s="35">
        <f>M16</f>
        <v>6.5</v>
      </c>
      <c r="O16" s="31"/>
    </row>
    <row r="17" spans="1:15" s="24" customFormat="1" ht="13.5">
      <c r="A17" s="36">
        <v>14</v>
      </c>
      <c r="B17" s="36">
        <v>2</v>
      </c>
      <c r="C17" s="37">
        <v>6</v>
      </c>
      <c r="D17" s="38">
        <f>C17*B17</f>
        <v>12</v>
      </c>
      <c r="E17" s="30"/>
      <c r="F17" s="36">
        <v>14</v>
      </c>
      <c r="G17" s="36">
        <v>2</v>
      </c>
      <c r="H17" s="37">
        <v>5.5</v>
      </c>
      <c r="I17" s="38">
        <f>H17*G17</f>
        <v>11</v>
      </c>
      <c r="J17" s="31"/>
      <c r="K17" s="36">
        <v>14</v>
      </c>
      <c r="L17" s="36">
        <v>2</v>
      </c>
      <c r="M17" s="37">
        <v>6</v>
      </c>
      <c r="N17" s="38">
        <f>M17*L17</f>
        <v>12</v>
      </c>
      <c r="O17" s="31"/>
    </row>
    <row r="18" spans="1:15" ht="13.5">
      <c r="A18" s="32">
        <v>15</v>
      </c>
      <c r="B18" s="32"/>
      <c r="C18" s="33">
        <v>6.5</v>
      </c>
      <c r="D18" s="29">
        <f t="shared" si="1"/>
        <v>6.5</v>
      </c>
      <c r="E18" s="30"/>
      <c r="F18" s="32">
        <v>15</v>
      </c>
      <c r="G18" s="32"/>
      <c r="H18" s="33">
        <v>6</v>
      </c>
      <c r="I18" s="29">
        <f aca="true" t="shared" si="2" ref="I18:I31">H18</f>
        <v>6</v>
      </c>
      <c r="J18" s="31"/>
      <c r="K18" s="32">
        <v>15</v>
      </c>
      <c r="L18" s="32"/>
      <c r="M18" s="33">
        <v>6.5</v>
      </c>
      <c r="N18" s="29">
        <f aca="true" t="shared" si="3" ref="N18:N31">M18</f>
        <v>6.5</v>
      </c>
      <c r="O18" s="31"/>
    </row>
    <row r="19" spans="1:15" ht="13.5">
      <c r="A19" s="32">
        <v>16</v>
      </c>
      <c r="B19" s="32"/>
      <c r="C19" s="33">
        <v>7</v>
      </c>
      <c r="D19" s="29">
        <f t="shared" si="1"/>
        <v>7</v>
      </c>
      <c r="E19" s="30"/>
      <c r="F19" s="32">
        <v>16</v>
      </c>
      <c r="G19" s="32"/>
      <c r="H19" s="33">
        <v>6.5</v>
      </c>
      <c r="I19" s="29">
        <f t="shared" si="2"/>
        <v>6.5</v>
      </c>
      <c r="J19" s="31"/>
      <c r="K19" s="32">
        <v>16</v>
      </c>
      <c r="L19" s="32"/>
      <c r="M19" s="33">
        <v>7</v>
      </c>
      <c r="N19" s="29">
        <f t="shared" si="3"/>
        <v>7</v>
      </c>
      <c r="O19" s="31"/>
    </row>
    <row r="20" spans="1:15" ht="13.5">
      <c r="A20" s="32">
        <v>17</v>
      </c>
      <c r="B20" s="32"/>
      <c r="C20" s="33">
        <v>7</v>
      </c>
      <c r="D20" s="29">
        <f t="shared" si="1"/>
        <v>7</v>
      </c>
      <c r="E20" s="30"/>
      <c r="F20" s="32">
        <v>17</v>
      </c>
      <c r="G20" s="32"/>
      <c r="H20" s="33">
        <v>5</v>
      </c>
      <c r="I20" s="29">
        <f t="shared" si="2"/>
        <v>5</v>
      </c>
      <c r="J20" s="31"/>
      <c r="K20" s="32">
        <v>17</v>
      </c>
      <c r="L20" s="32"/>
      <c r="M20" s="33">
        <v>5</v>
      </c>
      <c r="N20" s="29">
        <f t="shared" si="3"/>
        <v>5</v>
      </c>
      <c r="O20" s="31"/>
    </row>
    <row r="21" spans="1:15" s="24" customFormat="1" ht="13.5">
      <c r="A21" s="34">
        <v>18</v>
      </c>
      <c r="B21" s="34"/>
      <c r="C21" s="33">
        <v>7</v>
      </c>
      <c r="D21" s="35">
        <f t="shared" si="1"/>
        <v>7</v>
      </c>
      <c r="E21" s="30"/>
      <c r="F21" s="34">
        <v>18</v>
      </c>
      <c r="G21" s="34"/>
      <c r="H21" s="33">
        <v>6</v>
      </c>
      <c r="I21" s="35">
        <f t="shared" si="2"/>
        <v>6</v>
      </c>
      <c r="J21" s="31"/>
      <c r="K21" s="34">
        <v>18</v>
      </c>
      <c r="L21" s="34"/>
      <c r="M21" s="33">
        <v>6</v>
      </c>
      <c r="N21" s="35">
        <f t="shared" si="3"/>
        <v>6</v>
      </c>
      <c r="O21" s="31"/>
    </row>
    <row r="22" spans="1:15" ht="13.5">
      <c r="A22" s="32">
        <v>19</v>
      </c>
      <c r="B22" s="32"/>
      <c r="C22" s="33">
        <v>7</v>
      </c>
      <c r="D22" s="29">
        <f t="shared" si="1"/>
        <v>7</v>
      </c>
      <c r="E22" s="30"/>
      <c r="F22" s="32">
        <v>19</v>
      </c>
      <c r="G22" s="32"/>
      <c r="H22" s="33">
        <v>6</v>
      </c>
      <c r="I22" s="29">
        <f t="shared" si="2"/>
        <v>6</v>
      </c>
      <c r="J22" s="31"/>
      <c r="K22" s="32">
        <v>19</v>
      </c>
      <c r="L22" s="32"/>
      <c r="M22" s="33">
        <v>5.5</v>
      </c>
      <c r="N22" s="29">
        <f t="shared" si="3"/>
        <v>5.5</v>
      </c>
      <c r="O22" s="31"/>
    </row>
    <row r="23" spans="1:15" ht="13.5">
      <c r="A23" s="34">
        <v>20</v>
      </c>
      <c r="B23" s="32"/>
      <c r="C23" s="33">
        <v>7</v>
      </c>
      <c r="D23" s="29">
        <f t="shared" si="1"/>
        <v>7</v>
      </c>
      <c r="E23" s="30"/>
      <c r="F23" s="34">
        <v>20</v>
      </c>
      <c r="G23" s="32"/>
      <c r="H23" s="33">
        <v>6</v>
      </c>
      <c r="I23" s="29">
        <f t="shared" si="2"/>
        <v>6</v>
      </c>
      <c r="J23" s="31"/>
      <c r="K23" s="34">
        <v>20</v>
      </c>
      <c r="L23" s="32"/>
      <c r="M23" s="33">
        <v>6.5</v>
      </c>
      <c r="N23" s="29">
        <f t="shared" si="3"/>
        <v>6.5</v>
      </c>
      <c r="O23" s="31"/>
    </row>
    <row r="24" spans="1:15" ht="13.5">
      <c r="A24" s="32">
        <v>21</v>
      </c>
      <c r="B24" s="32"/>
      <c r="C24" s="33">
        <v>7</v>
      </c>
      <c r="D24" s="29">
        <f t="shared" si="1"/>
        <v>7</v>
      </c>
      <c r="E24" s="30"/>
      <c r="F24" s="32">
        <v>21</v>
      </c>
      <c r="G24" s="32"/>
      <c r="H24" s="33">
        <v>6</v>
      </c>
      <c r="I24" s="29">
        <f t="shared" si="2"/>
        <v>6</v>
      </c>
      <c r="J24" s="31"/>
      <c r="K24" s="32">
        <v>21</v>
      </c>
      <c r="L24" s="32"/>
      <c r="M24" s="33">
        <v>7</v>
      </c>
      <c r="N24" s="29">
        <f t="shared" si="3"/>
        <v>7</v>
      </c>
      <c r="O24" s="31"/>
    </row>
    <row r="25" spans="1:15" ht="13.5">
      <c r="A25" s="34">
        <v>22</v>
      </c>
      <c r="B25" s="32"/>
      <c r="C25" s="33">
        <v>6.5</v>
      </c>
      <c r="D25" s="29">
        <f t="shared" si="1"/>
        <v>6.5</v>
      </c>
      <c r="E25" s="30"/>
      <c r="F25" s="34">
        <v>22</v>
      </c>
      <c r="G25" s="32"/>
      <c r="H25" s="33">
        <v>6.5</v>
      </c>
      <c r="I25" s="29">
        <f t="shared" si="2"/>
        <v>6.5</v>
      </c>
      <c r="J25" s="31"/>
      <c r="K25" s="34">
        <v>22</v>
      </c>
      <c r="L25" s="32"/>
      <c r="M25" s="33">
        <v>6</v>
      </c>
      <c r="N25" s="29">
        <f t="shared" si="3"/>
        <v>6</v>
      </c>
      <c r="O25" s="31"/>
    </row>
    <row r="26" spans="1:15" ht="13.5">
      <c r="A26" s="32">
        <v>23</v>
      </c>
      <c r="B26" s="32"/>
      <c r="C26" s="33">
        <v>5</v>
      </c>
      <c r="D26" s="29">
        <f t="shared" si="1"/>
        <v>5</v>
      </c>
      <c r="E26" s="30"/>
      <c r="F26" s="32">
        <v>23</v>
      </c>
      <c r="G26" s="32"/>
      <c r="H26" s="33">
        <v>6</v>
      </c>
      <c r="I26" s="29">
        <f t="shared" si="2"/>
        <v>6</v>
      </c>
      <c r="J26" s="31"/>
      <c r="K26" s="32">
        <v>23</v>
      </c>
      <c r="L26" s="32"/>
      <c r="M26" s="33">
        <v>5.5</v>
      </c>
      <c r="N26" s="29">
        <f t="shared" si="3"/>
        <v>5.5</v>
      </c>
      <c r="O26" s="31"/>
    </row>
    <row r="27" spans="1:15" ht="13.5">
      <c r="A27" s="34">
        <v>24</v>
      </c>
      <c r="B27" s="32"/>
      <c r="C27" s="33">
        <v>7</v>
      </c>
      <c r="D27" s="29">
        <f t="shared" si="1"/>
        <v>7</v>
      </c>
      <c r="E27" s="30"/>
      <c r="F27" s="34">
        <v>24</v>
      </c>
      <c r="G27" s="32"/>
      <c r="H27" s="33">
        <v>6.5</v>
      </c>
      <c r="I27" s="29">
        <f t="shared" si="2"/>
        <v>6.5</v>
      </c>
      <c r="J27" s="31"/>
      <c r="K27" s="34">
        <v>24</v>
      </c>
      <c r="L27" s="32"/>
      <c r="M27" s="33">
        <v>6.5</v>
      </c>
      <c r="N27" s="29">
        <f t="shared" si="3"/>
        <v>6.5</v>
      </c>
      <c r="O27" s="31"/>
    </row>
    <row r="28" spans="1:15" ht="13.5">
      <c r="A28" s="32">
        <v>25</v>
      </c>
      <c r="B28" s="32"/>
      <c r="C28" s="33">
        <v>7</v>
      </c>
      <c r="D28" s="29">
        <f t="shared" si="1"/>
        <v>7</v>
      </c>
      <c r="E28" s="30"/>
      <c r="F28" s="32">
        <v>25</v>
      </c>
      <c r="G28" s="32"/>
      <c r="H28" s="33">
        <v>6.5</v>
      </c>
      <c r="I28" s="29">
        <f t="shared" si="2"/>
        <v>6.5</v>
      </c>
      <c r="J28" s="31"/>
      <c r="K28" s="32">
        <v>25</v>
      </c>
      <c r="L28" s="32"/>
      <c r="M28" s="33">
        <v>6.5</v>
      </c>
      <c r="N28" s="29">
        <f t="shared" si="3"/>
        <v>6.5</v>
      </c>
      <c r="O28" s="31"/>
    </row>
    <row r="29" spans="1:15" ht="13.5">
      <c r="A29" s="34">
        <v>26</v>
      </c>
      <c r="B29" s="32"/>
      <c r="C29" s="33">
        <v>6.5</v>
      </c>
      <c r="D29" s="29">
        <f t="shared" si="1"/>
        <v>6.5</v>
      </c>
      <c r="E29" s="30"/>
      <c r="F29" s="34">
        <v>26</v>
      </c>
      <c r="G29" s="32"/>
      <c r="H29" s="33">
        <v>6.5</v>
      </c>
      <c r="I29" s="29">
        <f t="shared" si="2"/>
        <v>6.5</v>
      </c>
      <c r="J29" s="31"/>
      <c r="K29" s="34">
        <v>26</v>
      </c>
      <c r="L29" s="32"/>
      <c r="M29" s="33">
        <v>7</v>
      </c>
      <c r="N29" s="29">
        <f t="shared" si="3"/>
        <v>7</v>
      </c>
      <c r="O29" s="31"/>
    </row>
    <row r="30" spans="1:15" ht="13.5">
      <c r="A30" s="32">
        <v>27</v>
      </c>
      <c r="B30" s="32"/>
      <c r="C30" s="33">
        <v>6.5</v>
      </c>
      <c r="D30" s="29">
        <f t="shared" si="1"/>
        <v>6.5</v>
      </c>
      <c r="E30" s="30"/>
      <c r="F30" s="32">
        <v>27</v>
      </c>
      <c r="G30" s="32"/>
      <c r="H30" s="33">
        <v>6.5</v>
      </c>
      <c r="I30" s="29">
        <f t="shared" si="2"/>
        <v>6.5</v>
      </c>
      <c r="J30" s="31"/>
      <c r="K30" s="32">
        <v>27</v>
      </c>
      <c r="L30" s="32"/>
      <c r="M30" s="33">
        <v>6.5</v>
      </c>
      <c r="N30" s="29">
        <f t="shared" si="3"/>
        <v>6.5</v>
      </c>
      <c r="O30" s="31"/>
    </row>
    <row r="31" spans="1:15" ht="13.5">
      <c r="A31" s="34">
        <v>28</v>
      </c>
      <c r="B31" s="32"/>
      <c r="C31" s="33">
        <v>7</v>
      </c>
      <c r="D31" s="29">
        <f t="shared" si="1"/>
        <v>7</v>
      </c>
      <c r="E31" s="30"/>
      <c r="F31" s="34">
        <v>28</v>
      </c>
      <c r="G31" s="32"/>
      <c r="H31" s="33">
        <v>6</v>
      </c>
      <c r="I31" s="29">
        <f t="shared" si="2"/>
        <v>6</v>
      </c>
      <c r="J31" s="31"/>
      <c r="K31" s="34">
        <v>28</v>
      </c>
      <c r="L31" s="32"/>
      <c r="M31" s="33">
        <v>7</v>
      </c>
      <c r="N31" s="29">
        <f t="shared" si="3"/>
        <v>7</v>
      </c>
      <c r="O31" s="31"/>
    </row>
    <row r="32" spans="1:15" s="42" customFormat="1" ht="18.75" customHeight="1">
      <c r="A32" s="155"/>
      <c r="B32" s="155"/>
      <c r="C32" s="155"/>
      <c r="D32" s="39">
        <f>SUM(D4:D31)</f>
        <v>204.5</v>
      </c>
      <c r="E32" s="40"/>
      <c r="F32" s="155"/>
      <c r="G32" s="155"/>
      <c r="H32" s="155"/>
      <c r="I32" s="39">
        <f>SUM(I4:I31)</f>
        <v>190.5</v>
      </c>
      <c r="J32" s="41"/>
      <c r="K32" s="155"/>
      <c r="L32" s="155"/>
      <c r="M32" s="155"/>
      <c r="N32" s="39">
        <f>SUM(N4:N31)</f>
        <v>193</v>
      </c>
      <c r="O32" s="41"/>
    </row>
    <row r="33" spans="1:15" ht="15">
      <c r="A33" s="43">
        <v>1</v>
      </c>
      <c r="B33" s="43">
        <v>1</v>
      </c>
      <c r="C33" s="33">
        <v>7</v>
      </c>
      <c r="D33" s="29">
        <f>C33</f>
        <v>7</v>
      </c>
      <c r="E33" s="30"/>
      <c r="F33" s="43">
        <v>1</v>
      </c>
      <c r="G33" s="43">
        <v>1</v>
      </c>
      <c r="H33" s="33">
        <v>6</v>
      </c>
      <c r="I33" s="29">
        <f>H33</f>
        <v>6</v>
      </c>
      <c r="J33" s="31"/>
      <c r="K33" s="43">
        <v>1</v>
      </c>
      <c r="L33" s="43">
        <v>1</v>
      </c>
      <c r="M33" s="33">
        <v>6.5</v>
      </c>
      <c r="N33" s="29">
        <f>M33</f>
        <v>6.5</v>
      </c>
      <c r="O33" s="31"/>
    </row>
    <row r="34" spans="1:15" ht="15">
      <c r="A34" s="43">
        <v>2</v>
      </c>
      <c r="B34" s="43">
        <v>1</v>
      </c>
      <c r="C34" s="33">
        <v>7</v>
      </c>
      <c r="D34" s="29">
        <f>C34</f>
        <v>7</v>
      </c>
      <c r="E34" s="30"/>
      <c r="F34" s="43">
        <v>2</v>
      </c>
      <c r="G34" s="43">
        <v>1</v>
      </c>
      <c r="H34" s="33">
        <v>6.5</v>
      </c>
      <c r="I34" s="29">
        <f>H34</f>
        <v>6.5</v>
      </c>
      <c r="J34" s="31"/>
      <c r="K34" s="43">
        <v>2</v>
      </c>
      <c r="L34" s="43">
        <v>1</v>
      </c>
      <c r="M34" s="33">
        <v>6.5</v>
      </c>
      <c r="N34" s="29">
        <f>M34</f>
        <v>6.5</v>
      </c>
      <c r="O34" s="31"/>
    </row>
    <row r="35" spans="1:15" ht="15">
      <c r="A35" s="43">
        <v>3</v>
      </c>
      <c r="B35" s="43">
        <v>2</v>
      </c>
      <c r="C35" s="33">
        <v>6.5</v>
      </c>
      <c r="D35" s="29">
        <f>C35*2</f>
        <v>13</v>
      </c>
      <c r="E35" s="30"/>
      <c r="F35" s="43">
        <v>3</v>
      </c>
      <c r="G35" s="43">
        <v>2</v>
      </c>
      <c r="H35" s="33">
        <v>6</v>
      </c>
      <c r="I35" s="29">
        <f>H35*2</f>
        <v>12</v>
      </c>
      <c r="J35" s="31"/>
      <c r="K35" s="43">
        <v>3</v>
      </c>
      <c r="L35" s="43">
        <v>2</v>
      </c>
      <c r="M35" s="33">
        <v>6</v>
      </c>
      <c r="N35" s="29">
        <f>M35*2</f>
        <v>12</v>
      </c>
      <c r="O35" s="31"/>
    </row>
    <row r="36" spans="1:15" ht="15">
      <c r="A36" s="43">
        <v>4</v>
      </c>
      <c r="B36" s="43">
        <v>2</v>
      </c>
      <c r="C36" s="33">
        <v>7.5</v>
      </c>
      <c r="D36" s="29">
        <f>C36*2</f>
        <v>15</v>
      </c>
      <c r="E36" s="30"/>
      <c r="F36" s="43">
        <v>4</v>
      </c>
      <c r="G36" s="43">
        <v>2</v>
      </c>
      <c r="H36" s="33">
        <v>6.5</v>
      </c>
      <c r="I36" s="29">
        <f>H36*2</f>
        <v>13</v>
      </c>
      <c r="J36" s="31"/>
      <c r="K36" s="43">
        <v>4</v>
      </c>
      <c r="L36" s="43">
        <v>2</v>
      </c>
      <c r="M36" s="33">
        <v>6.5</v>
      </c>
      <c r="N36" s="29">
        <f>M36*2</f>
        <v>13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42</v>
      </c>
      <c r="E37" s="40"/>
      <c r="F37" s="156"/>
      <c r="G37" s="156"/>
      <c r="H37" s="156"/>
      <c r="I37" s="39">
        <f>SUM(I33:I36)</f>
        <v>37.5</v>
      </c>
      <c r="J37" s="41"/>
      <c r="K37" s="155"/>
      <c r="L37" s="155"/>
      <c r="M37" s="155"/>
      <c r="N37" s="39">
        <f>SUM(N33:N36)</f>
        <v>38</v>
      </c>
      <c r="O37" s="41"/>
    </row>
    <row r="38" spans="1:15" ht="18.75" customHeight="1">
      <c r="A38" s="157"/>
      <c r="B38" s="157"/>
      <c r="C38" s="44">
        <f>SUM(D32+D37)-$D40-$D41</f>
        <v>244.5</v>
      </c>
      <c r="D38" s="45">
        <f>C38*100/370</f>
        <v>66.08108108108108</v>
      </c>
      <c r="E38" s="46"/>
      <c r="F38" s="157"/>
      <c r="G38" s="157"/>
      <c r="H38" s="44">
        <f>SUM(I32+I37)-$D40-$D41</f>
        <v>226</v>
      </c>
      <c r="I38" s="45">
        <f>H38*100/370</f>
        <v>61.08108108108108</v>
      </c>
      <c r="J38" s="38"/>
      <c r="K38" s="47"/>
      <c r="L38" s="48"/>
      <c r="M38" s="44">
        <f>SUM(N32+N37)-$D40-$D41</f>
        <v>229</v>
      </c>
      <c r="N38" s="45">
        <f>M38*100/370</f>
        <v>61.891891891891895</v>
      </c>
      <c r="O38" s="38"/>
    </row>
    <row r="40" spans="1:13" ht="18.75">
      <c r="A40" s="49" t="s">
        <v>18</v>
      </c>
      <c r="D40" s="50">
        <v>2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0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699.5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63.01801801801802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'!F8</f>
        <v>Ліберо, 2006, мер., гн., Lotus-Traza, 702338, Острецов В.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'!C8</f>
        <v>Копилова-Черних Анна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'!G8</f>
        <v>Петриківський кінний завд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 selectLockedCells="1" selectUnlockedCells="1"/>
  <mergeCells count="19">
    <mergeCell ref="A43:C43"/>
    <mergeCell ref="D46:I46"/>
    <mergeCell ref="M46:N46"/>
    <mergeCell ref="A49:O49"/>
    <mergeCell ref="D45:N45"/>
    <mergeCell ref="D47:N47"/>
    <mergeCell ref="A37:C37"/>
    <mergeCell ref="F37:H37"/>
    <mergeCell ref="K37:M37"/>
    <mergeCell ref="A38:B38"/>
    <mergeCell ref="F38:G38"/>
    <mergeCell ref="A42:C42"/>
    <mergeCell ref="A1:O1"/>
    <mergeCell ref="A2:D2"/>
    <mergeCell ref="F2:I2"/>
    <mergeCell ref="K2:N2"/>
    <mergeCell ref="A32:C32"/>
    <mergeCell ref="F32:H32"/>
    <mergeCell ref="K32:M32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AK49"/>
  <sheetViews>
    <sheetView zoomScalePageLayoutView="0" workbookViewId="0" topLeftCell="A28">
      <selection activeCell="G43" sqref="G43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6.5</v>
      </c>
      <c r="D4" s="29">
        <f aca="true" t="shared" si="0" ref="D4:D10">C4</f>
        <v>6.5</v>
      </c>
      <c r="E4" s="30"/>
      <c r="F4" s="32">
        <v>1</v>
      </c>
      <c r="G4" s="32"/>
      <c r="H4" s="33">
        <v>6</v>
      </c>
      <c r="I4" s="29">
        <f>H4</f>
        <v>6</v>
      </c>
      <c r="J4" s="31"/>
      <c r="K4" s="32">
        <v>1</v>
      </c>
      <c r="L4" s="32"/>
      <c r="M4" s="33">
        <v>6</v>
      </c>
      <c r="N4" s="29">
        <f>M4</f>
        <v>6</v>
      </c>
      <c r="O4" s="31"/>
    </row>
    <row r="5" spans="1:15" ht="13.5">
      <c r="A5" s="32">
        <v>2</v>
      </c>
      <c r="B5" s="32"/>
      <c r="C5" s="33">
        <v>5.5</v>
      </c>
      <c r="D5" s="29">
        <f t="shared" si="0"/>
        <v>5.5</v>
      </c>
      <c r="E5" s="30"/>
      <c r="F5" s="32">
        <v>2</v>
      </c>
      <c r="G5" s="32"/>
      <c r="H5" s="33">
        <v>6</v>
      </c>
      <c r="I5" s="29">
        <f>H5</f>
        <v>6</v>
      </c>
      <c r="J5" s="31"/>
      <c r="K5" s="32">
        <v>2</v>
      </c>
      <c r="L5" s="32"/>
      <c r="M5" s="33">
        <v>5.5</v>
      </c>
      <c r="N5" s="29">
        <f>M5</f>
        <v>5.5</v>
      </c>
      <c r="O5" s="31"/>
    </row>
    <row r="6" spans="1:15" ht="13.5">
      <c r="A6" s="34">
        <v>3</v>
      </c>
      <c r="B6" s="34"/>
      <c r="C6" s="33">
        <v>6</v>
      </c>
      <c r="D6" s="35">
        <f t="shared" si="0"/>
        <v>6</v>
      </c>
      <c r="E6" s="30"/>
      <c r="F6" s="34">
        <v>3</v>
      </c>
      <c r="G6" s="34"/>
      <c r="H6" s="33">
        <v>5.5</v>
      </c>
      <c r="I6" s="35">
        <f>H6</f>
        <v>5.5</v>
      </c>
      <c r="J6" s="31"/>
      <c r="K6" s="34">
        <v>3</v>
      </c>
      <c r="L6" s="34"/>
      <c r="M6" s="33">
        <v>6</v>
      </c>
      <c r="N6" s="35">
        <f>M6</f>
        <v>6</v>
      </c>
      <c r="O6" s="31"/>
    </row>
    <row r="7" spans="1:15" s="24" customFormat="1" ht="13.5">
      <c r="A7" s="34">
        <v>4</v>
      </c>
      <c r="B7" s="34"/>
      <c r="C7" s="33">
        <v>5.5</v>
      </c>
      <c r="D7" s="35">
        <f t="shared" si="0"/>
        <v>5.5</v>
      </c>
      <c r="E7" s="30"/>
      <c r="F7" s="34">
        <v>4</v>
      </c>
      <c r="G7" s="34"/>
      <c r="H7" s="33">
        <v>5</v>
      </c>
      <c r="I7" s="35">
        <f>H7</f>
        <v>5</v>
      </c>
      <c r="J7" s="31"/>
      <c r="K7" s="34">
        <v>4</v>
      </c>
      <c r="L7" s="34"/>
      <c r="M7" s="33">
        <v>6</v>
      </c>
      <c r="N7" s="35">
        <f>M7</f>
        <v>6</v>
      </c>
      <c r="O7" s="31"/>
    </row>
    <row r="8" spans="1:15" s="24" customFormat="1" ht="13.5">
      <c r="A8" s="34">
        <v>5</v>
      </c>
      <c r="B8" s="34"/>
      <c r="C8" s="33">
        <v>6</v>
      </c>
      <c r="D8" s="35">
        <f t="shared" si="0"/>
        <v>6</v>
      </c>
      <c r="E8" s="30"/>
      <c r="F8" s="34">
        <v>5</v>
      </c>
      <c r="G8" s="34"/>
      <c r="H8" s="33">
        <v>6</v>
      </c>
      <c r="I8" s="35">
        <f>H8</f>
        <v>6</v>
      </c>
      <c r="J8" s="31"/>
      <c r="K8" s="34">
        <v>5</v>
      </c>
      <c r="L8" s="34"/>
      <c r="M8" s="33">
        <v>6</v>
      </c>
      <c r="N8" s="35">
        <f>M8</f>
        <v>6</v>
      </c>
      <c r="O8" s="31"/>
    </row>
    <row r="9" spans="1:15" ht="13.5">
      <c r="A9" s="36">
        <v>6</v>
      </c>
      <c r="B9" s="36">
        <v>2</v>
      </c>
      <c r="C9" s="37">
        <v>7</v>
      </c>
      <c r="D9" s="38">
        <f>C9*B9</f>
        <v>14</v>
      </c>
      <c r="E9" s="30"/>
      <c r="F9" s="36">
        <v>6</v>
      </c>
      <c r="G9" s="36">
        <v>2</v>
      </c>
      <c r="H9" s="37">
        <v>6</v>
      </c>
      <c r="I9" s="38">
        <f>H9*G9</f>
        <v>12</v>
      </c>
      <c r="J9" s="31"/>
      <c r="K9" s="36">
        <v>6</v>
      </c>
      <c r="L9" s="36">
        <v>2</v>
      </c>
      <c r="M9" s="37">
        <v>7</v>
      </c>
      <c r="N9" s="38">
        <f>M9*L9</f>
        <v>14</v>
      </c>
      <c r="O9" s="31"/>
    </row>
    <row r="10" spans="1:15" ht="13.5">
      <c r="A10" s="32">
        <v>7</v>
      </c>
      <c r="B10" s="32"/>
      <c r="C10" s="33">
        <v>5</v>
      </c>
      <c r="D10" s="29">
        <f t="shared" si="0"/>
        <v>5</v>
      </c>
      <c r="E10" s="30"/>
      <c r="F10" s="32">
        <v>7</v>
      </c>
      <c r="G10" s="32"/>
      <c r="H10" s="33">
        <v>6</v>
      </c>
      <c r="I10" s="29">
        <f>H10</f>
        <v>6</v>
      </c>
      <c r="J10" s="31"/>
      <c r="K10" s="32">
        <v>7</v>
      </c>
      <c r="L10" s="32"/>
      <c r="M10" s="33">
        <v>7</v>
      </c>
      <c r="N10" s="29">
        <f>M10</f>
        <v>7</v>
      </c>
      <c r="O10" s="31"/>
    </row>
    <row r="11" spans="1:15" s="24" customFormat="1" ht="13.5">
      <c r="A11" s="32">
        <v>8</v>
      </c>
      <c r="B11" s="32"/>
      <c r="C11" s="33">
        <v>6</v>
      </c>
      <c r="D11" s="29">
        <f>C11</f>
        <v>6</v>
      </c>
      <c r="E11" s="30"/>
      <c r="F11" s="32">
        <v>8</v>
      </c>
      <c r="G11" s="32"/>
      <c r="H11" s="33">
        <v>5</v>
      </c>
      <c r="I11" s="29">
        <f>H11</f>
        <v>5</v>
      </c>
      <c r="J11" s="31"/>
      <c r="K11" s="32">
        <v>8</v>
      </c>
      <c r="L11" s="32"/>
      <c r="M11" s="33">
        <v>6</v>
      </c>
      <c r="N11" s="29">
        <f>M11</f>
        <v>6</v>
      </c>
      <c r="O11" s="31"/>
    </row>
    <row r="12" spans="1:15" ht="13.5">
      <c r="A12" s="32">
        <v>9</v>
      </c>
      <c r="B12" s="32"/>
      <c r="C12" s="33">
        <v>7</v>
      </c>
      <c r="D12" s="29">
        <f aca="true" t="shared" si="1" ref="D12:D31">C12</f>
        <v>7</v>
      </c>
      <c r="E12" s="30"/>
      <c r="F12" s="32">
        <v>9</v>
      </c>
      <c r="G12" s="32"/>
      <c r="H12" s="33">
        <v>6</v>
      </c>
      <c r="I12" s="29">
        <f>H12</f>
        <v>6</v>
      </c>
      <c r="J12" s="31"/>
      <c r="K12" s="32">
        <v>9</v>
      </c>
      <c r="L12" s="32"/>
      <c r="M12" s="33">
        <v>6.5</v>
      </c>
      <c r="N12" s="29">
        <f>M12</f>
        <v>6.5</v>
      </c>
      <c r="O12" s="31"/>
    </row>
    <row r="13" spans="1:15" s="24" customFormat="1" ht="13.5">
      <c r="A13" s="36">
        <v>10</v>
      </c>
      <c r="B13" s="36">
        <v>2</v>
      </c>
      <c r="C13" s="37">
        <v>6</v>
      </c>
      <c r="D13" s="38">
        <f>C13*B13</f>
        <v>12</v>
      </c>
      <c r="E13" s="30"/>
      <c r="F13" s="36">
        <v>10</v>
      </c>
      <c r="G13" s="36">
        <v>2</v>
      </c>
      <c r="H13" s="37">
        <v>6</v>
      </c>
      <c r="I13" s="38">
        <f>H13*G13</f>
        <v>12</v>
      </c>
      <c r="J13" s="31"/>
      <c r="K13" s="36">
        <v>10</v>
      </c>
      <c r="L13" s="36">
        <v>2</v>
      </c>
      <c r="M13" s="37">
        <v>6</v>
      </c>
      <c r="N13" s="38">
        <f>M13*L13</f>
        <v>12</v>
      </c>
      <c r="O13" s="31"/>
    </row>
    <row r="14" spans="1:15" ht="13.5">
      <c r="A14" s="34">
        <v>11</v>
      </c>
      <c r="B14" s="34"/>
      <c r="C14" s="33">
        <v>6.5</v>
      </c>
      <c r="D14" s="35">
        <f t="shared" si="1"/>
        <v>6.5</v>
      </c>
      <c r="E14" s="30"/>
      <c r="F14" s="34">
        <v>11</v>
      </c>
      <c r="G14" s="34"/>
      <c r="H14" s="33">
        <v>6</v>
      </c>
      <c r="I14" s="35">
        <f>H14</f>
        <v>6</v>
      </c>
      <c r="J14" s="31"/>
      <c r="K14" s="34">
        <v>11</v>
      </c>
      <c r="L14" s="34"/>
      <c r="M14" s="33">
        <v>6</v>
      </c>
      <c r="N14" s="35">
        <f>M14</f>
        <v>6</v>
      </c>
      <c r="O14" s="31"/>
    </row>
    <row r="15" spans="1:15" ht="13.5">
      <c r="A15" s="34">
        <v>12</v>
      </c>
      <c r="B15" s="34"/>
      <c r="C15" s="33">
        <v>6</v>
      </c>
      <c r="D15" s="35">
        <f t="shared" si="1"/>
        <v>6</v>
      </c>
      <c r="E15" s="30"/>
      <c r="F15" s="34">
        <v>12</v>
      </c>
      <c r="G15" s="34"/>
      <c r="H15" s="33">
        <v>6</v>
      </c>
      <c r="I15" s="35">
        <f>H15</f>
        <v>6</v>
      </c>
      <c r="J15" s="31"/>
      <c r="K15" s="34">
        <v>12</v>
      </c>
      <c r="L15" s="34"/>
      <c r="M15" s="33">
        <v>6</v>
      </c>
      <c r="N15" s="35">
        <f>M15</f>
        <v>6</v>
      </c>
      <c r="O15" s="31"/>
    </row>
    <row r="16" spans="1:15" s="24" customFormat="1" ht="13.5">
      <c r="A16" s="34">
        <v>13</v>
      </c>
      <c r="B16" s="34"/>
      <c r="C16" s="33">
        <v>5</v>
      </c>
      <c r="D16" s="35">
        <f t="shared" si="1"/>
        <v>5</v>
      </c>
      <c r="E16" s="30"/>
      <c r="F16" s="34">
        <v>13</v>
      </c>
      <c r="G16" s="34"/>
      <c r="H16" s="33">
        <v>5.5</v>
      </c>
      <c r="I16" s="35">
        <f>H16</f>
        <v>5.5</v>
      </c>
      <c r="J16" s="31"/>
      <c r="K16" s="34">
        <v>13</v>
      </c>
      <c r="L16" s="34"/>
      <c r="M16" s="33">
        <v>6.5</v>
      </c>
      <c r="N16" s="35">
        <f>M16</f>
        <v>6.5</v>
      </c>
      <c r="O16" s="31"/>
    </row>
    <row r="17" spans="1:15" s="24" customFormat="1" ht="13.5">
      <c r="A17" s="36">
        <v>14</v>
      </c>
      <c r="B17" s="36">
        <v>2</v>
      </c>
      <c r="C17" s="37">
        <v>6</v>
      </c>
      <c r="D17" s="38">
        <f>C17*B17</f>
        <v>12</v>
      </c>
      <c r="E17" s="30"/>
      <c r="F17" s="36">
        <v>14</v>
      </c>
      <c r="G17" s="36">
        <v>2</v>
      </c>
      <c r="H17" s="37">
        <v>6</v>
      </c>
      <c r="I17" s="38">
        <f>H17*G17</f>
        <v>12</v>
      </c>
      <c r="J17" s="31"/>
      <c r="K17" s="36">
        <v>14</v>
      </c>
      <c r="L17" s="36">
        <v>2</v>
      </c>
      <c r="M17" s="37">
        <v>6</v>
      </c>
      <c r="N17" s="38">
        <f>M17*L17</f>
        <v>12</v>
      </c>
      <c r="O17" s="31"/>
    </row>
    <row r="18" spans="1:15" ht="13.5">
      <c r="A18" s="32">
        <v>15</v>
      </c>
      <c r="B18" s="32"/>
      <c r="C18" s="33">
        <v>5</v>
      </c>
      <c r="D18" s="29">
        <f t="shared" si="1"/>
        <v>5</v>
      </c>
      <c r="E18" s="30"/>
      <c r="F18" s="32">
        <v>15</v>
      </c>
      <c r="G18" s="32"/>
      <c r="H18" s="33">
        <v>5</v>
      </c>
      <c r="I18" s="29">
        <f aca="true" t="shared" si="2" ref="I18:I31">H18</f>
        <v>5</v>
      </c>
      <c r="J18" s="31"/>
      <c r="K18" s="32">
        <v>15</v>
      </c>
      <c r="L18" s="32"/>
      <c r="M18" s="33">
        <v>5</v>
      </c>
      <c r="N18" s="29">
        <f aca="true" t="shared" si="3" ref="N18:N31">M18</f>
        <v>5</v>
      </c>
      <c r="O18" s="31"/>
    </row>
    <row r="19" spans="1:15" ht="13.5">
      <c r="A19" s="32">
        <v>16</v>
      </c>
      <c r="B19" s="32"/>
      <c r="C19" s="33">
        <v>7</v>
      </c>
      <c r="D19" s="29">
        <f t="shared" si="1"/>
        <v>7</v>
      </c>
      <c r="E19" s="30"/>
      <c r="F19" s="32">
        <v>16</v>
      </c>
      <c r="G19" s="32"/>
      <c r="H19" s="33">
        <v>6</v>
      </c>
      <c r="I19" s="29">
        <f t="shared" si="2"/>
        <v>6</v>
      </c>
      <c r="J19" s="31"/>
      <c r="K19" s="32">
        <v>16</v>
      </c>
      <c r="L19" s="32"/>
      <c r="M19" s="33">
        <v>6</v>
      </c>
      <c r="N19" s="29">
        <f t="shared" si="3"/>
        <v>6</v>
      </c>
      <c r="O19" s="31"/>
    </row>
    <row r="20" spans="1:15" ht="13.5">
      <c r="A20" s="32">
        <v>17</v>
      </c>
      <c r="B20" s="32"/>
      <c r="C20" s="33">
        <v>5</v>
      </c>
      <c r="D20" s="29">
        <f t="shared" si="1"/>
        <v>5</v>
      </c>
      <c r="E20" s="30"/>
      <c r="F20" s="32">
        <v>17</v>
      </c>
      <c r="G20" s="32"/>
      <c r="H20" s="33">
        <v>5</v>
      </c>
      <c r="I20" s="29">
        <f t="shared" si="2"/>
        <v>5</v>
      </c>
      <c r="J20" s="31"/>
      <c r="K20" s="32">
        <v>17</v>
      </c>
      <c r="L20" s="32"/>
      <c r="M20" s="33">
        <v>6</v>
      </c>
      <c r="N20" s="29">
        <f t="shared" si="3"/>
        <v>6</v>
      </c>
      <c r="O20" s="31"/>
    </row>
    <row r="21" spans="1:15" s="24" customFormat="1" ht="13.5">
      <c r="A21" s="34">
        <v>18</v>
      </c>
      <c r="B21" s="34"/>
      <c r="C21" s="33">
        <v>7</v>
      </c>
      <c r="D21" s="35">
        <f t="shared" si="1"/>
        <v>7</v>
      </c>
      <c r="E21" s="30"/>
      <c r="F21" s="34">
        <v>18</v>
      </c>
      <c r="G21" s="34"/>
      <c r="H21" s="33">
        <v>6</v>
      </c>
      <c r="I21" s="35">
        <f t="shared" si="2"/>
        <v>6</v>
      </c>
      <c r="J21" s="31"/>
      <c r="K21" s="34">
        <v>18</v>
      </c>
      <c r="L21" s="34"/>
      <c r="M21" s="33">
        <v>5.5</v>
      </c>
      <c r="N21" s="35">
        <f t="shared" si="3"/>
        <v>5.5</v>
      </c>
      <c r="O21" s="31"/>
    </row>
    <row r="22" spans="1:15" ht="13.5">
      <c r="A22" s="32">
        <v>19</v>
      </c>
      <c r="B22" s="32"/>
      <c r="C22" s="33">
        <v>7</v>
      </c>
      <c r="D22" s="29">
        <f t="shared" si="1"/>
        <v>7</v>
      </c>
      <c r="E22" s="30"/>
      <c r="F22" s="32">
        <v>19</v>
      </c>
      <c r="G22" s="32"/>
      <c r="H22" s="33">
        <v>6</v>
      </c>
      <c r="I22" s="29">
        <f t="shared" si="2"/>
        <v>6</v>
      </c>
      <c r="J22" s="31"/>
      <c r="K22" s="32">
        <v>19</v>
      </c>
      <c r="L22" s="32"/>
      <c r="M22" s="33">
        <v>6.5</v>
      </c>
      <c r="N22" s="29">
        <f t="shared" si="3"/>
        <v>6.5</v>
      </c>
      <c r="O22" s="31"/>
    </row>
    <row r="23" spans="1:15" ht="13.5">
      <c r="A23" s="34">
        <v>20</v>
      </c>
      <c r="B23" s="32"/>
      <c r="C23" s="33">
        <v>7</v>
      </c>
      <c r="D23" s="29">
        <f t="shared" si="1"/>
        <v>7</v>
      </c>
      <c r="E23" s="30"/>
      <c r="F23" s="34">
        <v>20</v>
      </c>
      <c r="G23" s="32"/>
      <c r="H23" s="33">
        <v>6</v>
      </c>
      <c r="I23" s="29">
        <f t="shared" si="2"/>
        <v>6</v>
      </c>
      <c r="J23" s="31"/>
      <c r="K23" s="34">
        <v>20</v>
      </c>
      <c r="L23" s="32"/>
      <c r="M23" s="33">
        <v>6</v>
      </c>
      <c r="N23" s="29">
        <f t="shared" si="3"/>
        <v>6</v>
      </c>
      <c r="O23" s="31"/>
    </row>
    <row r="24" spans="1:15" ht="13.5">
      <c r="A24" s="32">
        <v>21</v>
      </c>
      <c r="B24" s="32"/>
      <c r="C24" s="33">
        <v>6</v>
      </c>
      <c r="D24" s="29">
        <f t="shared" si="1"/>
        <v>6</v>
      </c>
      <c r="E24" s="30"/>
      <c r="F24" s="32">
        <v>21</v>
      </c>
      <c r="G24" s="32"/>
      <c r="H24" s="33">
        <v>6</v>
      </c>
      <c r="I24" s="29">
        <f t="shared" si="2"/>
        <v>6</v>
      </c>
      <c r="J24" s="31"/>
      <c r="K24" s="32">
        <v>21</v>
      </c>
      <c r="L24" s="32"/>
      <c r="M24" s="33">
        <v>7</v>
      </c>
      <c r="N24" s="29">
        <f t="shared" si="3"/>
        <v>7</v>
      </c>
      <c r="O24" s="31"/>
    </row>
    <row r="25" spans="1:15" ht="13.5">
      <c r="A25" s="34">
        <v>22</v>
      </c>
      <c r="B25" s="32"/>
      <c r="C25" s="33">
        <v>6</v>
      </c>
      <c r="D25" s="29">
        <f t="shared" si="1"/>
        <v>6</v>
      </c>
      <c r="E25" s="30"/>
      <c r="F25" s="34">
        <v>22</v>
      </c>
      <c r="G25" s="32"/>
      <c r="H25" s="33">
        <v>5</v>
      </c>
      <c r="I25" s="29">
        <f t="shared" si="2"/>
        <v>5</v>
      </c>
      <c r="J25" s="31"/>
      <c r="K25" s="34">
        <v>22</v>
      </c>
      <c r="L25" s="32"/>
      <c r="M25" s="33">
        <v>6.5</v>
      </c>
      <c r="N25" s="29">
        <f t="shared" si="3"/>
        <v>6.5</v>
      </c>
      <c r="O25" s="31"/>
    </row>
    <row r="26" spans="1:15" ht="13.5">
      <c r="A26" s="32">
        <v>23</v>
      </c>
      <c r="B26" s="32"/>
      <c r="C26" s="33">
        <v>6</v>
      </c>
      <c r="D26" s="29">
        <f t="shared" si="1"/>
        <v>6</v>
      </c>
      <c r="E26" s="30"/>
      <c r="F26" s="32">
        <v>23</v>
      </c>
      <c r="G26" s="32"/>
      <c r="H26" s="33">
        <v>6</v>
      </c>
      <c r="I26" s="29">
        <f t="shared" si="2"/>
        <v>6</v>
      </c>
      <c r="J26" s="31"/>
      <c r="K26" s="32">
        <v>23</v>
      </c>
      <c r="L26" s="32"/>
      <c r="M26" s="33">
        <v>5.5</v>
      </c>
      <c r="N26" s="29">
        <f t="shared" si="3"/>
        <v>5.5</v>
      </c>
      <c r="O26" s="31"/>
    </row>
    <row r="27" spans="1:15" ht="13.5">
      <c r="A27" s="34">
        <v>24</v>
      </c>
      <c r="B27" s="32"/>
      <c r="C27" s="33">
        <v>5</v>
      </c>
      <c r="D27" s="29">
        <f t="shared" si="1"/>
        <v>5</v>
      </c>
      <c r="E27" s="30"/>
      <c r="F27" s="34">
        <v>24</v>
      </c>
      <c r="G27" s="32"/>
      <c r="H27" s="33">
        <v>6</v>
      </c>
      <c r="I27" s="29">
        <f t="shared" si="2"/>
        <v>6</v>
      </c>
      <c r="J27" s="31"/>
      <c r="K27" s="34">
        <v>24</v>
      </c>
      <c r="L27" s="32"/>
      <c r="M27" s="33">
        <v>5</v>
      </c>
      <c r="N27" s="29">
        <f t="shared" si="3"/>
        <v>5</v>
      </c>
      <c r="O27" s="31"/>
    </row>
    <row r="28" spans="1:15" ht="13.5">
      <c r="A28" s="32">
        <v>25</v>
      </c>
      <c r="B28" s="32"/>
      <c r="C28" s="33">
        <v>5</v>
      </c>
      <c r="D28" s="29">
        <f t="shared" si="1"/>
        <v>5</v>
      </c>
      <c r="E28" s="30"/>
      <c r="F28" s="32">
        <v>25</v>
      </c>
      <c r="G28" s="32"/>
      <c r="H28" s="33">
        <v>6</v>
      </c>
      <c r="I28" s="29">
        <f t="shared" si="2"/>
        <v>6</v>
      </c>
      <c r="J28" s="31"/>
      <c r="K28" s="32">
        <v>25</v>
      </c>
      <c r="L28" s="32"/>
      <c r="M28" s="33">
        <v>6</v>
      </c>
      <c r="N28" s="29">
        <f t="shared" si="3"/>
        <v>6</v>
      </c>
      <c r="O28" s="31"/>
    </row>
    <row r="29" spans="1:15" ht="13.5">
      <c r="A29" s="34">
        <v>26</v>
      </c>
      <c r="B29" s="32"/>
      <c r="C29" s="33">
        <v>7</v>
      </c>
      <c r="D29" s="29">
        <f t="shared" si="1"/>
        <v>7</v>
      </c>
      <c r="E29" s="30"/>
      <c r="F29" s="34">
        <v>26</v>
      </c>
      <c r="G29" s="32"/>
      <c r="H29" s="33">
        <v>5</v>
      </c>
      <c r="I29" s="29">
        <f t="shared" si="2"/>
        <v>5</v>
      </c>
      <c r="J29" s="31"/>
      <c r="K29" s="34">
        <v>26</v>
      </c>
      <c r="L29" s="32"/>
      <c r="M29" s="33">
        <v>7</v>
      </c>
      <c r="N29" s="29">
        <f t="shared" si="3"/>
        <v>7</v>
      </c>
      <c r="O29" s="31"/>
    </row>
    <row r="30" spans="1:15" ht="13.5">
      <c r="A30" s="32">
        <v>27</v>
      </c>
      <c r="B30" s="32"/>
      <c r="C30" s="33">
        <v>7</v>
      </c>
      <c r="D30" s="29">
        <f t="shared" si="1"/>
        <v>7</v>
      </c>
      <c r="E30" s="30"/>
      <c r="F30" s="32">
        <v>27</v>
      </c>
      <c r="G30" s="32"/>
      <c r="H30" s="33">
        <v>5</v>
      </c>
      <c r="I30" s="29">
        <f t="shared" si="2"/>
        <v>5</v>
      </c>
      <c r="J30" s="31"/>
      <c r="K30" s="32">
        <v>27</v>
      </c>
      <c r="L30" s="32"/>
      <c r="M30" s="33">
        <v>6.5</v>
      </c>
      <c r="N30" s="29">
        <f t="shared" si="3"/>
        <v>6.5</v>
      </c>
      <c r="O30" s="31"/>
    </row>
    <row r="31" spans="1:15" ht="13.5">
      <c r="A31" s="34">
        <v>28</v>
      </c>
      <c r="B31" s="32"/>
      <c r="C31" s="33">
        <v>7</v>
      </c>
      <c r="D31" s="29">
        <f t="shared" si="1"/>
        <v>7</v>
      </c>
      <c r="E31" s="30"/>
      <c r="F31" s="34">
        <v>28</v>
      </c>
      <c r="G31" s="32"/>
      <c r="H31" s="33">
        <v>6</v>
      </c>
      <c r="I31" s="29">
        <f t="shared" si="2"/>
        <v>6</v>
      </c>
      <c r="J31" s="31"/>
      <c r="K31" s="34">
        <v>28</v>
      </c>
      <c r="L31" s="32"/>
      <c r="M31" s="33">
        <v>6</v>
      </c>
      <c r="N31" s="29">
        <f t="shared" si="3"/>
        <v>6</v>
      </c>
      <c r="O31" s="31"/>
    </row>
    <row r="32" spans="1:15" s="42" customFormat="1" ht="18.75" customHeight="1">
      <c r="A32" s="155"/>
      <c r="B32" s="155"/>
      <c r="C32" s="155"/>
      <c r="D32" s="39">
        <f>SUM(D4:D31)</f>
        <v>190</v>
      </c>
      <c r="E32" s="40"/>
      <c r="F32" s="155"/>
      <c r="G32" s="155"/>
      <c r="H32" s="155"/>
      <c r="I32" s="39">
        <f>SUM(I4:I31)</f>
        <v>178</v>
      </c>
      <c r="J32" s="41"/>
      <c r="K32" s="155"/>
      <c r="L32" s="155"/>
      <c r="M32" s="155"/>
      <c r="N32" s="39">
        <f>SUM(N4:N31)</f>
        <v>190</v>
      </c>
      <c r="O32" s="41"/>
    </row>
    <row r="33" spans="1:15" ht="15">
      <c r="A33" s="43">
        <v>1</v>
      </c>
      <c r="B33" s="43">
        <v>1</v>
      </c>
      <c r="C33" s="33">
        <v>6.5</v>
      </c>
      <c r="D33" s="29">
        <f>C33</f>
        <v>6.5</v>
      </c>
      <c r="E33" s="30"/>
      <c r="F33" s="43">
        <v>1</v>
      </c>
      <c r="G33" s="43">
        <v>1</v>
      </c>
      <c r="H33" s="33">
        <v>6</v>
      </c>
      <c r="I33" s="29">
        <f>H33</f>
        <v>6</v>
      </c>
      <c r="J33" s="31"/>
      <c r="K33" s="43">
        <v>1</v>
      </c>
      <c r="L33" s="43">
        <v>1</v>
      </c>
      <c r="M33" s="33">
        <v>6</v>
      </c>
      <c r="N33" s="29">
        <f>M33</f>
        <v>6</v>
      </c>
      <c r="O33" s="31"/>
    </row>
    <row r="34" spans="1:15" ht="15">
      <c r="A34" s="43">
        <v>2</v>
      </c>
      <c r="B34" s="43">
        <v>1</v>
      </c>
      <c r="C34" s="33">
        <v>6.5</v>
      </c>
      <c r="D34" s="29">
        <f>C34</f>
        <v>6.5</v>
      </c>
      <c r="E34" s="30"/>
      <c r="F34" s="43">
        <v>2</v>
      </c>
      <c r="G34" s="43">
        <v>1</v>
      </c>
      <c r="H34" s="33">
        <v>6</v>
      </c>
      <c r="I34" s="29">
        <f>H34</f>
        <v>6</v>
      </c>
      <c r="J34" s="31"/>
      <c r="K34" s="43">
        <v>2</v>
      </c>
      <c r="L34" s="43">
        <v>1</v>
      </c>
      <c r="M34" s="33">
        <v>6.5</v>
      </c>
      <c r="N34" s="29">
        <f>M34</f>
        <v>6.5</v>
      </c>
      <c r="O34" s="31"/>
    </row>
    <row r="35" spans="1:15" ht="15">
      <c r="A35" s="43">
        <v>3</v>
      </c>
      <c r="B35" s="43">
        <v>2</v>
      </c>
      <c r="C35" s="33">
        <v>5.5</v>
      </c>
      <c r="D35" s="29">
        <f>C35*2</f>
        <v>11</v>
      </c>
      <c r="E35" s="30"/>
      <c r="F35" s="43">
        <v>3</v>
      </c>
      <c r="G35" s="43">
        <v>2</v>
      </c>
      <c r="H35" s="33">
        <v>5.5</v>
      </c>
      <c r="I35" s="29">
        <f>H35*2</f>
        <v>11</v>
      </c>
      <c r="J35" s="31"/>
      <c r="K35" s="43">
        <v>3</v>
      </c>
      <c r="L35" s="43">
        <v>2</v>
      </c>
      <c r="M35" s="33">
        <v>6</v>
      </c>
      <c r="N35" s="29">
        <f>M35*2</f>
        <v>12</v>
      </c>
      <c r="O35" s="31"/>
    </row>
    <row r="36" spans="1:15" ht="15">
      <c r="A36" s="43">
        <v>4</v>
      </c>
      <c r="B36" s="43">
        <v>2</v>
      </c>
      <c r="C36" s="33">
        <v>6.5</v>
      </c>
      <c r="D36" s="29">
        <f>C36*2</f>
        <v>13</v>
      </c>
      <c r="E36" s="30"/>
      <c r="F36" s="43">
        <v>4</v>
      </c>
      <c r="G36" s="43">
        <v>2</v>
      </c>
      <c r="H36" s="33">
        <v>6</v>
      </c>
      <c r="I36" s="29">
        <f>H36*2</f>
        <v>12</v>
      </c>
      <c r="J36" s="31"/>
      <c r="K36" s="43">
        <v>4</v>
      </c>
      <c r="L36" s="43">
        <v>2</v>
      </c>
      <c r="M36" s="33">
        <v>6.5</v>
      </c>
      <c r="N36" s="29">
        <f>M36*2</f>
        <v>13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37</v>
      </c>
      <c r="E37" s="40"/>
      <c r="F37" s="156"/>
      <c r="G37" s="156"/>
      <c r="H37" s="156"/>
      <c r="I37" s="39">
        <f>SUM(I33:I36)</f>
        <v>35</v>
      </c>
      <c r="J37" s="41"/>
      <c r="K37" s="155"/>
      <c r="L37" s="155"/>
      <c r="M37" s="155"/>
      <c r="N37" s="39">
        <f>SUM(N33:N36)</f>
        <v>37.5</v>
      </c>
      <c r="O37" s="41"/>
    </row>
    <row r="38" spans="1:15" ht="18.75" customHeight="1">
      <c r="A38" s="157"/>
      <c r="B38" s="157"/>
      <c r="C38" s="44">
        <f>SUM(D32+D37)-$D40-$D41</f>
        <v>227</v>
      </c>
      <c r="D38" s="45">
        <f>C38*100/370</f>
        <v>61.351351351351354</v>
      </c>
      <c r="E38" s="46"/>
      <c r="F38" s="157"/>
      <c r="G38" s="157"/>
      <c r="H38" s="44">
        <f>SUM(I32+I37)-$D40-$D41</f>
        <v>213</v>
      </c>
      <c r="I38" s="45">
        <f>H38*100/370</f>
        <v>57.567567567567565</v>
      </c>
      <c r="J38" s="38"/>
      <c r="K38" s="47"/>
      <c r="L38" s="48"/>
      <c r="M38" s="44">
        <f>SUM(N32+N37)-$D40-$D41</f>
        <v>227.5</v>
      </c>
      <c r="N38" s="45">
        <f>M38*100/370</f>
        <v>61.486486486486484</v>
      </c>
      <c r="O38" s="38"/>
    </row>
    <row r="40" spans="1:13" ht="18.75">
      <c r="A40" s="49" t="s">
        <v>18</v>
      </c>
      <c r="D40" s="50"/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/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667.5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60.13513513513514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'!F9</f>
        <v>Бонапарт, 2006, мер., т.-гн., УВП, Балатон-Тревога, 703156, Ткачов Володимир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'!C9</f>
        <v>Єжель Світлана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'!G9</f>
        <v>ПВ Рязанова Олена, м. Донецьк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 selectLockedCells="1" selectUnlockedCells="1"/>
  <mergeCells count="19">
    <mergeCell ref="M46:N46"/>
    <mergeCell ref="D47:N47"/>
    <mergeCell ref="A38:B38"/>
    <mergeCell ref="F38:G38"/>
    <mergeCell ref="A32:C32"/>
    <mergeCell ref="F32:H32"/>
    <mergeCell ref="K32:M32"/>
    <mergeCell ref="F37:H37"/>
    <mergeCell ref="K37:M37"/>
    <mergeCell ref="A49:O49"/>
    <mergeCell ref="A42:C42"/>
    <mergeCell ref="A43:C43"/>
    <mergeCell ref="D45:N45"/>
    <mergeCell ref="D46:I46"/>
    <mergeCell ref="A1:O1"/>
    <mergeCell ref="A2:D2"/>
    <mergeCell ref="F2:I2"/>
    <mergeCell ref="K2:N2"/>
    <mergeCell ref="A37:C37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AK49"/>
  <sheetViews>
    <sheetView zoomScalePageLayoutView="0" workbookViewId="0" topLeftCell="A25">
      <selection activeCell="G43" sqref="G43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7</v>
      </c>
      <c r="D4" s="29">
        <f aca="true" t="shared" si="0" ref="D4:D10">C4</f>
        <v>7</v>
      </c>
      <c r="E4" s="30"/>
      <c r="F4" s="32">
        <v>1</v>
      </c>
      <c r="G4" s="32"/>
      <c r="H4" s="33">
        <v>5.5</v>
      </c>
      <c r="I4" s="29">
        <f>H4</f>
        <v>5.5</v>
      </c>
      <c r="J4" s="31"/>
      <c r="K4" s="32">
        <v>1</v>
      </c>
      <c r="L4" s="32"/>
      <c r="M4" s="33">
        <v>7</v>
      </c>
      <c r="N4" s="29">
        <f>M4</f>
        <v>7</v>
      </c>
      <c r="O4" s="31"/>
    </row>
    <row r="5" spans="1:15" ht="13.5">
      <c r="A5" s="32">
        <v>2</v>
      </c>
      <c r="B5" s="32"/>
      <c r="C5" s="33">
        <v>6.5</v>
      </c>
      <c r="D5" s="29">
        <f t="shared" si="0"/>
        <v>6.5</v>
      </c>
      <c r="E5" s="30"/>
      <c r="F5" s="32">
        <v>2</v>
      </c>
      <c r="G5" s="32"/>
      <c r="H5" s="33">
        <v>6.5</v>
      </c>
      <c r="I5" s="29">
        <f>H5</f>
        <v>6.5</v>
      </c>
      <c r="J5" s="31"/>
      <c r="K5" s="32">
        <v>2</v>
      </c>
      <c r="L5" s="32"/>
      <c r="M5" s="33">
        <v>7</v>
      </c>
      <c r="N5" s="29">
        <f>M5</f>
        <v>7</v>
      </c>
      <c r="O5" s="31"/>
    </row>
    <row r="6" spans="1:15" ht="13.5">
      <c r="A6" s="34">
        <v>3</v>
      </c>
      <c r="B6" s="34"/>
      <c r="C6" s="33">
        <v>6.5</v>
      </c>
      <c r="D6" s="35">
        <f t="shared" si="0"/>
        <v>6.5</v>
      </c>
      <c r="E6" s="30"/>
      <c r="F6" s="34">
        <v>3</v>
      </c>
      <c r="G6" s="34"/>
      <c r="H6" s="33">
        <v>6</v>
      </c>
      <c r="I6" s="35">
        <f>H6</f>
        <v>6</v>
      </c>
      <c r="J6" s="31"/>
      <c r="K6" s="34">
        <v>3</v>
      </c>
      <c r="L6" s="34"/>
      <c r="M6" s="33">
        <v>6.5</v>
      </c>
      <c r="N6" s="35">
        <f>M6</f>
        <v>6.5</v>
      </c>
      <c r="O6" s="31"/>
    </row>
    <row r="7" spans="1:15" s="24" customFormat="1" ht="13.5">
      <c r="A7" s="34">
        <v>4</v>
      </c>
      <c r="B7" s="34"/>
      <c r="C7" s="33">
        <v>6</v>
      </c>
      <c r="D7" s="35">
        <f t="shared" si="0"/>
        <v>6</v>
      </c>
      <c r="E7" s="30"/>
      <c r="F7" s="34">
        <v>4</v>
      </c>
      <c r="G7" s="34"/>
      <c r="H7" s="33">
        <v>6.5</v>
      </c>
      <c r="I7" s="35">
        <f>H7</f>
        <v>6.5</v>
      </c>
      <c r="J7" s="31"/>
      <c r="K7" s="34">
        <v>4</v>
      </c>
      <c r="L7" s="34"/>
      <c r="M7" s="33">
        <v>6</v>
      </c>
      <c r="N7" s="35">
        <f>M7</f>
        <v>6</v>
      </c>
      <c r="O7" s="31"/>
    </row>
    <row r="8" spans="1:15" s="24" customFormat="1" ht="13.5">
      <c r="A8" s="34">
        <v>5</v>
      </c>
      <c r="B8" s="34"/>
      <c r="C8" s="33">
        <v>6</v>
      </c>
      <c r="D8" s="35">
        <f t="shared" si="0"/>
        <v>6</v>
      </c>
      <c r="E8" s="30"/>
      <c r="F8" s="34">
        <v>5</v>
      </c>
      <c r="G8" s="34"/>
      <c r="H8" s="33">
        <v>6</v>
      </c>
      <c r="I8" s="35">
        <f>H8</f>
        <v>6</v>
      </c>
      <c r="J8" s="31"/>
      <c r="K8" s="34">
        <v>5</v>
      </c>
      <c r="L8" s="34"/>
      <c r="M8" s="33">
        <v>6</v>
      </c>
      <c r="N8" s="35">
        <f>M8</f>
        <v>6</v>
      </c>
      <c r="O8" s="31"/>
    </row>
    <row r="9" spans="1:15" ht="13.5">
      <c r="A9" s="36">
        <v>6</v>
      </c>
      <c r="B9" s="36">
        <v>2</v>
      </c>
      <c r="C9" s="37">
        <v>6</v>
      </c>
      <c r="D9" s="38">
        <f>C9*B9</f>
        <v>12</v>
      </c>
      <c r="E9" s="30"/>
      <c r="F9" s="36">
        <v>6</v>
      </c>
      <c r="G9" s="36">
        <v>2</v>
      </c>
      <c r="H9" s="37">
        <v>6</v>
      </c>
      <c r="I9" s="38">
        <f>H9*G9</f>
        <v>12</v>
      </c>
      <c r="J9" s="31"/>
      <c r="K9" s="36">
        <v>6</v>
      </c>
      <c r="L9" s="36">
        <v>2</v>
      </c>
      <c r="M9" s="37">
        <v>6</v>
      </c>
      <c r="N9" s="38">
        <f>M9*L9</f>
        <v>12</v>
      </c>
      <c r="O9" s="31"/>
    </row>
    <row r="10" spans="1:15" ht="13.5">
      <c r="A10" s="32">
        <v>7</v>
      </c>
      <c r="B10" s="32"/>
      <c r="C10" s="33">
        <v>7</v>
      </c>
      <c r="D10" s="29">
        <f t="shared" si="0"/>
        <v>7</v>
      </c>
      <c r="E10" s="30"/>
      <c r="F10" s="32">
        <v>7</v>
      </c>
      <c r="G10" s="32"/>
      <c r="H10" s="33">
        <v>6</v>
      </c>
      <c r="I10" s="29">
        <f>H10</f>
        <v>6</v>
      </c>
      <c r="J10" s="31"/>
      <c r="K10" s="32">
        <v>7</v>
      </c>
      <c r="L10" s="32"/>
      <c r="M10" s="33">
        <v>7</v>
      </c>
      <c r="N10" s="29">
        <f>M10</f>
        <v>7</v>
      </c>
      <c r="O10" s="31"/>
    </row>
    <row r="11" spans="1:15" s="24" customFormat="1" ht="13.5">
      <c r="A11" s="32">
        <v>8</v>
      </c>
      <c r="B11" s="32"/>
      <c r="C11" s="33">
        <v>6.5</v>
      </c>
      <c r="D11" s="29">
        <f>C11</f>
        <v>6.5</v>
      </c>
      <c r="E11" s="30"/>
      <c r="F11" s="32">
        <v>8</v>
      </c>
      <c r="G11" s="32"/>
      <c r="H11" s="33">
        <v>6</v>
      </c>
      <c r="I11" s="29">
        <f>H11</f>
        <v>6</v>
      </c>
      <c r="J11" s="31"/>
      <c r="K11" s="32">
        <v>8</v>
      </c>
      <c r="L11" s="32"/>
      <c r="M11" s="33">
        <v>5.5</v>
      </c>
      <c r="N11" s="29">
        <f>M11</f>
        <v>5.5</v>
      </c>
      <c r="O11" s="31"/>
    </row>
    <row r="12" spans="1:15" ht="13.5">
      <c r="A12" s="32">
        <v>9</v>
      </c>
      <c r="B12" s="32"/>
      <c r="C12" s="33">
        <v>6</v>
      </c>
      <c r="D12" s="29">
        <f aca="true" t="shared" si="1" ref="D12:D31">C12</f>
        <v>6</v>
      </c>
      <c r="E12" s="30"/>
      <c r="F12" s="32">
        <v>9</v>
      </c>
      <c r="G12" s="32"/>
      <c r="H12" s="33">
        <v>6.5</v>
      </c>
      <c r="I12" s="29">
        <f>H12</f>
        <v>6.5</v>
      </c>
      <c r="J12" s="31"/>
      <c r="K12" s="32">
        <v>9</v>
      </c>
      <c r="L12" s="32"/>
      <c r="M12" s="33">
        <v>6</v>
      </c>
      <c r="N12" s="29">
        <f>M12</f>
        <v>6</v>
      </c>
      <c r="O12" s="31"/>
    </row>
    <row r="13" spans="1:15" s="24" customFormat="1" ht="13.5">
      <c r="A13" s="36">
        <v>10</v>
      </c>
      <c r="B13" s="36">
        <v>2</v>
      </c>
      <c r="C13" s="37">
        <v>6.5</v>
      </c>
      <c r="D13" s="38">
        <f>C13*B13</f>
        <v>13</v>
      </c>
      <c r="E13" s="30"/>
      <c r="F13" s="36">
        <v>10</v>
      </c>
      <c r="G13" s="36">
        <v>2</v>
      </c>
      <c r="H13" s="37">
        <v>6</v>
      </c>
      <c r="I13" s="38">
        <f>H13*G13</f>
        <v>12</v>
      </c>
      <c r="J13" s="31"/>
      <c r="K13" s="36">
        <v>10</v>
      </c>
      <c r="L13" s="36">
        <v>2</v>
      </c>
      <c r="M13" s="37">
        <v>6</v>
      </c>
      <c r="N13" s="38">
        <f>M13*L13</f>
        <v>12</v>
      </c>
      <c r="O13" s="31"/>
    </row>
    <row r="14" spans="1:15" ht="13.5">
      <c r="A14" s="34">
        <v>11</v>
      </c>
      <c r="B14" s="34"/>
      <c r="C14" s="33">
        <v>6</v>
      </c>
      <c r="D14" s="35">
        <f t="shared" si="1"/>
        <v>6</v>
      </c>
      <c r="E14" s="30"/>
      <c r="F14" s="34">
        <v>11</v>
      </c>
      <c r="G14" s="34"/>
      <c r="H14" s="33">
        <v>6</v>
      </c>
      <c r="I14" s="35">
        <f>H14</f>
        <v>6</v>
      </c>
      <c r="J14" s="31"/>
      <c r="K14" s="34">
        <v>11</v>
      </c>
      <c r="L14" s="34"/>
      <c r="M14" s="33">
        <v>6.5</v>
      </c>
      <c r="N14" s="35">
        <f>M14</f>
        <v>6.5</v>
      </c>
      <c r="O14" s="31"/>
    </row>
    <row r="15" spans="1:15" ht="13.5">
      <c r="A15" s="34">
        <v>12</v>
      </c>
      <c r="B15" s="34"/>
      <c r="C15" s="33">
        <v>6</v>
      </c>
      <c r="D15" s="35">
        <f t="shared" si="1"/>
        <v>6</v>
      </c>
      <c r="E15" s="30"/>
      <c r="F15" s="34">
        <v>12</v>
      </c>
      <c r="G15" s="34"/>
      <c r="H15" s="33">
        <v>6</v>
      </c>
      <c r="I15" s="35">
        <f>H15</f>
        <v>6</v>
      </c>
      <c r="J15" s="31"/>
      <c r="K15" s="34">
        <v>12</v>
      </c>
      <c r="L15" s="34"/>
      <c r="M15" s="33">
        <v>6</v>
      </c>
      <c r="N15" s="35">
        <f>M15</f>
        <v>6</v>
      </c>
      <c r="O15" s="31"/>
    </row>
    <row r="16" spans="1:15" s="24" customFormat="1" ht="13.5">
      <c r="A16" s="34">
        <v>13</v>
      </c>
      <c r="B16" s="34"/>
      <c r="C16" s="33">
        <v>5.5</v>
      </c>
      <c r="D16" s="35">
        <f t="shared" si="1"/>
        <v>5.5</v>
      </c>
      <c r="E16" s="30"/>
      <c r="F16" s="34">
        <v>13</v>
      </c>
      <c r="G16" s="34"/>
      <c r="H16" s="33">
        <v>6</v>
      </c>
      <c r="I16" s="35">
        <f>H16</f>
        <v>6</v>
      </c>
      <c r="J16" s="31"/>
      <c r="K16" s="34">
        <v>13</v>
      </c>
      <c r="L16" s="34"/>
      <c r="M16" s="33">
        <v>6.5</v>
      </c>
      <c r="N16" s="35">
        <f>M16</f>
        <v>6.5</v>
      </c>
      <c r="O16" s="31"/>
    </row>
    <row r="17" spans="1:15" s="24" customFormat="1" ht="13.5">
      <c r="A17" s="36">
        <v>14</v>
      </c>
      <c r="B17" s="36">
        <v>2</v>
      </c>
      <c r="C17" s="37">
        <v>6</v>
      </c>
      <c r="D17" s="38">
        <f>C17*B17</f>
        <v>12</v>
      </c>
      <c r="E17" s="30"/>
      <c r="F17" s="36">
        <v>14</v>
      </c>
      <c r="G17" s="36">
        <v>2</v>
      </c>
      <c r="H17" s="37">
        <v>5.5</v>
      </c>
      <c r="I17" s="38">
        <f>H17*G17</f>
        <v>11</v>
      </c>
      <c r="J17" s="31"/>
      <c r="K17" s="36">
        <v>14</v>
      </c>
      <c r="L17" s="36">
        <v>2</v>
      </c>
      <c r="M17" s="37">
        <v>6.5</v>
      </c>
      <c r="N17" s="38">
        <f>M17*L17</f>
        <v>13</v>
      </c>
      <c r="O17" s="31"/>
    </row>
    <row r="18" spans="1:15" ht="13.5">
      <c r="A18" s="32">
        <v>15</v>
      </c>
      <c r="B18" s="32"/>
      <c r="C18" s="33">
        <v>4</v>
      </c>
      <c r="D18" s="29">
        <f t="shared" si="1"/>
        <v>4</v>
      </c>
      <c r="E18" s="30"/>
      <c r="F18" s="32">
        <v>15</v>
      </c>
      <c r="G18" s="32"/>
      <c r="H18" s="33">
        <v>5</v>
      </c>
      <c r="I18" s="29">
        <f aca="true" t="shared" si="2" ref="I18:I31">H18</f>
        <v>5</v>
      </c>
      <c r="J18" s="31"/>
      <c r="K18" s="32">
        <v>15</v>
      </c>
      <c r="L18" s="32"/>
      <c r="M18" s="33">
        <v>6.5</v>
      </c>
      <c r="N18" s="29">
        <f aca="true" t="shared" si="3" ref="N18:N31">M18</f>
        <v>6.5</v>
      </c>
      <c r="O18" s="31"/>
    </row>
    <row r="19" spans="1:15" ht="13.5">
      <c r="A19" s="32">
        <v>16</v>
      </c>
      <c r="B19" s="32"/>
      <c r="C19" s="33">
        <v>5</v>
      </c>
      <c r="D19" s="29">
        <f t="shared" si="1"/>
        <v>5</v>
      </c>
      <c r="E19" s="30"/>
      <c r="F19" s="32">
        <v>16</v>
      </c>
      <c r="G19" s="32"/>
      <c r="H19" s="33">
        <v>6</v>
      </c>
      <c r="I19" s="29">
        <f t="shared" si="2"/>
        <v>6</v>
      </c>
      <c r="J19" s="31"/>
      <c r="K19" s="32">
        <v>16</v>
      </c>
      <c r="L19" s="32"/>
      <c r="M19" s="33">
        <v>5</v>
      </c>
      <c r="N19" s="29">
        <f t="shared" si="3"/>
        <v>5</v>
      </c>
      <c r="O19" s="31"/>
    </row>
    <row r="20" spans="1:15" ht="13.5">
      <c r="A20" s="32">
        <v>17</v>
      </c>
      <c r="B20" s="32"/>
      <c r="C20" s="33">
        <v>7</v>
      </c>
      <c r="D20" s="29">
        <f t="shared" si="1"/>
        <v>7</v>
      </c>
      <c r="E20" s="30"/>
      <c r="F20" s="32">
        <v>17</v>
      </c>
      <c r="G20" s="32"/>
      <c r="H20" s="33">
        <v>6.5</v>
      </c>
      <c r="I20" s="29">
        <f t="shared" si="2"/>
        <v>6.5</v>
      </c>
      <c r="J20" s="31"/>
      <c r="K20" s="32">
        <v>17</v>
      </c>
      <c r="L20" s="32"/>
      <c r="M20" s="33">
        <v>7</v>
      </c>
      <c r="N20" s="29">
        <f t="shared" si="3"/>
        <v>7</v>
      </c>
      <c r="O20" s="31"/>
    </row>
    <row r="21" spans="1:15" s="24" customFormat="1" ht="13.5">
      <c r="A21" s="34">
        <v>18</v>
      </c>
      <c r="B21" s="34"/>
      <c r="C21" s="33">
        <v>7</v>
      </c>
      <c r="D21" s="35">
        <f t="shared" si="1"/>
        <v>7</v>
      </c>
      <c r="E21" s="30"/>
      <c r="F21" s="34">
        <v>18</v>
      </c>
      <c r="G21" s="34"/>
      <c r="H21" s="33">
        <v>6</v>
      </c>
      <c r="I21" s="35">
        <f t="shared" si="2"/>
        <v>6</v>
      </c>
      <c r="J21" s="31"/>
      <c r="K21" s="34">
        <v>18</v>
      </c>
      <c r="L21" s="34"/>
      <c r="M21" s="33">
        <v>7</v>
      </c>
      <c r="N21" s="35">
        <f t="shared" si="3"/>
        <v>7</v>
      </c>
      <c r="O21" s="31"/>
    </row>
    <row r="22" spans="1:15" ht="13.5">
      <c r="A22" s="32">
        <v>19</v>
      </c>
      <c r="B22" s="32"/>
      <c r="C22" s="33">
        <v>6.5</v>
      </c>
      <c r="D22" s="29">
        <f t="shared" si="1"/>
        <v>6.5</v>
      </c>
      <c r="E22" s="30"/>
      <c r="F22" s="32">
        <v>19</v>
      </c>
      <c r="G22" s="32"/>
      <c r="H22" s="33">
        <v>5.5</v>
      </c>
      <c r="I22" s="29">
        <f t="shared" si="2"/>
        <v>5.5</v>
      </c>
      <c r="J22" s="31"/>
      <c r="K22" s="32">
        <v>19</v>
      </c>
      <c r="L22" s="32"/>
      <c r="M22" s="33">
        <v>5.5</v>
      </c>
      <c r="N22" s="29">
        <f t="shared" si="3"/>
        <v>5.5</v>
      </c>
      <c r="O22" s="31"/>
    </row>
    <row r="23" spans="1:15" ht="13.5">
      <c r="A23" s="34">
        <v>20</v>
      </c>
      <c r="B23" s="32"/>
      <c r="C23" s="33">
        <v>6</v>
      </c>
      <c r="D23" s="29">
        <f t="shared" si="1"/>
        <v>6</v>
      </c>
      <c r="E23" s="30"/>
      <c r="F23" s="34">
        <v>20</v>
      </c>
      <c r="G23" s="32"/>
      <c r="H23" s="33">
        <v>5</v>
      </c>
      <c r="I23" s="29">
        <f t="shared" si="2"/>
        <v>5</v>
      </c>
      <c r="J23" s="31"/>
      <c r="K23" s="34">
        <v>20</v>
      </c>
      <c r="L23" s="32"/>
      <c r="M23" s="33">
        <v>6</v>
      </c>
      <c r="N23" s="29">
        <f t="shared" si="3"/>
        <v>6</v>
      </c>
      <c r="O23" s="31"/>
    </row>
    <row r="24" spans="1:15" ht="13.5">
      <c r="A24" s="32">
        <v>21</v>
      </c>
      <c r="B24" s="32"/>
      <c r="C24" s="33">
        <v>7</v>
      </c>
      <c r="D24" s="29">
        <f t="shared" si="1"/>
        <v>7</v>
      </c>
      <c r="E24" s="30"/>
      <c r="F24" s="32">
        <v>21</v>
      </c>
      <c r="G24" s="32"/>
      <c r="H24" s="33">
        <v>6</v>
      </c>
      <c r="I24" s="29">
        <f t="shared" si="2"/>
        <v>6</v>
      </c>
      <c r="J24" s="31"/>
      <c r="K24" s="32">
        <v>21</v>
      </c>
      <c r="L24" s="32"/>
      <c r="M24" s="33">
        <v>6.5</v>
      </c>
      <c r="N24" s="29">
        <f t="shared" si="3"/>
        <v>6.5</v>
      </c>
      <c r="O24" s="31"/>
    </row>
    <row r="25" spans="1:15" ht="13.5">
      <c r="A25" s="34">
        <v>22</v>
      </c>
      <c r="B25" s="32"/>
      <c r="C25" s="33">
        <v>6</v>
      </c>
      <c r="D25" s="29">
        <f t="shared" si="1"/>
        <v>6</v>
      </c>
      <c r="E25" s="30"/>
      <c r="F25" s="34">
        <v>22</v>
      </c>
      <c r="G25" s="32"/>
      <c r="H25" s="33">
        <v>6</v>
      </c>
      <c r="I25" s="29">
        <f t="shared" si="2"/>
        <v>6</v>
      </c>
      <c r="J25" s="31"/>
      <c r="K25" s="34">
        <v>22</v>
      </c>
      <c r="L25" s="32"/>
      <c r="M25" s="33">
        <v>6</v>
      </c>
      <c r="N25" s="29">
        <f t="shared" si="3"/>
        <v>6</v>
      </c>
      <c r="O25" s="31"/>
    </row>
    <row r="26" spans="1:15" ht="13.5">
      <c r="A26" s="32">
        <v>23</v>
      </c>
      <c r="B26" s="32"/>
      <c r="C26" s="33">
        <v>7</v>
      </c>
      <c r="D26" s="29">
        <f t="shared" si="1"/>
        <v>7</v>
      </c>
      <c r="E26" s="30"/>
      <c r="F26" s="32">
        <v>23</v>
      </c>
      <c r="G26" s="32"/>
      <c r="H26" s="33">
        <v>6</v>
      </c>
      <c r="I26" s="29">
        <f t="shared" si="2"/>
        <v>6</v>
      </c>
      <c r="J26" s="31"/>
      <c r="K26" s="32">
        <v>23</v>
      </c>
      <c r="L26" s="32"/>
      <c r="M26" s="33">
        <v>6</v>
      </c>
      <c r="N26" s="29">
        <f t="shared" si="3"/>
        <v>6</v>
      </c>
      <c r="O26" s="31"/>
    </row>
    <row r="27" spans="1:15" ht="13.5">
      <c r="A27" s="34">
        <v>24</v>
      </c>
      <c r="B27" s="32"/>
      <c r="C27" s="33">
        <v>7</v>
      </c>
      <c r="D27" s="29">
        <f t="shared" si="1"/>
        <v>7</v>
      </c>
      <c r="E27" s="30"/>
      <c r="F27" s="34">
        <v>24</v>
      </c>
      <c r="G27" s="32"/>
      <c r="H27" s="33">
        <v>6</v>
      </c>
      <c r="I27" s="29">
        <f t="shared" si="2"/>
        <v>6</v>
      </c>
      <c r="J27" s="31"/>
      <c r="K27" s="34">
        <v>24</v>
      </c>
      <c r="L27" s="32"/>
      <c r="M27" s="33">
        <v>7</v>
      </c>
      <c r="N27" s="29">
        <f t="shared" si="3"/>
        <v>7</v>
      </c>
      <c r="O27" s="31"/>
    </row>
    <row r="28" spans="1:15" ht="13.5">
      <c r="A28" s="32">
        <v>25</v>
      </c>
      <c r="B28" s="32"/>
      <c r="C28" s="33">
        <v>7</v>
      </c>
      <c r="D28" s="29">
        <f t="shared" si="1"/>
        <v>7</v>
      </c>
      <c r="E28" s="30"/>
      <c r="F28" s="32">
        <v>25</v>
      </c>
      <c r="G28" s="32"/>
      <c r="H28" s="33">
        <v>6</v>
      </c>
      <c r="I28" s="29">
        <f t="shared" si="2"/>
        <v>6</v>
      </c>
      <c r="J28" s="31"/>
      <c r="K28" s="32">
        <v>25</v>
      </c>
      <c r="L28" s="32"/>
      <c r="M28" s="33">
        <v>6.5</v>
      </c>
      <c r="N28" s="29">
        <f t="shared" si="3"/>
        <v>6.5</v>
      </c>
      <c r="O28" s="31"/>
    </row>
    <row r="29" spans="1:15" ht="13.5">
      <c r="A29" s="34">
        <v>26</v>
      </c>
      <c r="B29" s="32"/>
      <c r="C29" s="33">
        <v>7</v>
      </c>
      <c r="D29" s="29">
        <f t="shared" si="1"/>
        <v>7</v>
      </c>
      <c r="E29" s="30"/>
      <c r="F29" s="34">
        <v>26</v>
      </c>
      <c r="G29" s="32"/>
      <c r="H29" s="33">
        <v>6</v>
      </c>
      <c r="I29" s="29">
        <f t="shared" si="2"/>
        <v>6</v>
      </c>
      <c r="J29" s="31"/>
      <c r="K29" s="34">
        <v>26</v>
      </c>
      <c r="L29" s="32"/>
      <c r="M29" s="33">
        <v>7</v>
      </c>
      <c r="N29" s="29">
        <f t="shared" si="3"/>
        <v>7</v>
      </c>
      <c r="O29" s="31"/>
    </row>
    <row r="30" spans="1:15" ht="13.5">
      <c r="A30" s="32">
        <v>27</v>
      </c>
      <c r="B30" s="32"/>
      <c r="C30" s="33">
        <v>7</v>
      </c>
      <c r="D30" s="29">
        <f t="shared" si="1"/>
        <v>7</v>
      </c>
      <c r="E30" s="30"/>
      <c r="F30" s="32">
        <v>27</v>
      </c>
      <c r="G30" s="32"/>
      <c r="H30" s="33">
        <v>6</v>
      </c>
      <c r="I30" s="29">
        <f t="shared" si="2"/>
        <v>6</v>
      </c>
      <c r="J30" s="31"/>
      <c r="K30" s="32">
        <v>27</v>
      </c>
      <c r="L30" s="32"/>
      <c r="M30" s="33">
        <v>6.5</v>
      </c>
      <c r="N30" s="29">
        <f t="shared" si="3"/>
        <v>6.5</v>
      </c>
      <c r="O30" s="31"/>
    </row>
    <row r="31" spans="1:15" ht="13.5">
      <c r="A31" s="34">
        <v>28</v>
      </c>
      <c r="B31" s="32"/>
      <c r="C31" s="33">
        <v>6.5</v>
      </c>
      <c r="D31" s="29">
        <f t="shared" si="1"/>
        <v>6.5</v>
      </c>
      <c r="E31" s="30"/>
      <c r="F31" s="34">
        <v>28</v>
      </c>
      <c r="G31" s="32"/>
      <c r="H31" s="33">
        <v>6</v>
      </c>
      <c r="I31" s="29">
        <f t="shared" si="2"/>
        <v>6</v>
      </c>
      <c r="J31" s="31"/>
      <c r="K31" s="34">
        <v>28</v>
      </c>
      <c r="L31" s="32"/>
      <c r="M31" s="33">
        <v>7</v>
      </c>
      <c r="N31" s="29">
        <f t="shared" si="3"/>
        <v>7</v>
      </c>
      <c r="O31" s="31"/>
    </row>
    <row r="32" spans="1:15" s="42" customFormat="1" ht="18.75" customHeight="1">
      <c r="A32" s="155"/>
      <c r="B32" s="155"/>
      <c r="C32" s="155"/>
      <c r="D32" s="39">
        <f>SUM(D4:D31)</f>
        <v>196</v>
      </c>
      <c r="E32" s="40"/>
      <c r="F32" s="155"/>
      <c r="G32" s="155"/>
      <c r="H32" s="155"/>
      <c r="I32" s="39">
        <f>SUM(I4:I31)</f>
        <v>184</v>
      </c>
      <c r="J32" s="41"/>
      <c r="K32" s="155"/>
      <c r="L32" s="155"/>
      <c r="M32" s="155"/>
      <c r="N32" s="39">
        <f>SUM(N4:N31)</f>
        <v>196.5</v>
      </c>
      <c r="O32" s="41"/>
    </row>
    <row r="33" spans="1:15" ht="15">
      <c r="A33" s="43">
        <v>1</v>
      </c>
      <c r="B33" s="43">
        <v>1</v>
      </c>
      <c r="C33" s="33">
        <v>7</v>
      </c>
      <c r="D33" s="29">
        <f>C33</f>
        <v>7</v>
      </c>
      <c r="E33" s="30"/>
      <c r="F33" s="43">
        <v>1</v>
      </c>
      <c r="G33" s="43">
        <v>1</v>
      </c>
      <c r="H33" s="33">
        <v>6</v>
      </c>
      <c r="I33" s="29">
        <f>H33</f>
        <v>6</v>
      </c>
      <c r="J33" s="31"/>
      <c r="K33" s="43">
        <v>1</v>
      </c>
      <c r="L33" s="43">
        <v>1</v>
      </c>
      <c r="M33" s="33">
        <v>7</v>
      </c>
      <c r="N33" s="29">
        <f>M33</f>
        <v>7</v>
      </c>
      <c r="O33" s="31"/>
    </row>
    <row r="34" spans="1:15" ht="15">
      <c r="A34" s="43">
        <v>2</v>
      </c>
      <c r="B34" s="43">
        <v>1</v>
      </c>
      <c r="C34" s="33">
        <v>6.5</v>
      </c>
      <c r="D34" s="29">
        <f>C34</f>
        <v>6.5</v>
      </c>
      <c r="E34" s="30"/>
      <c r="F34" s="43">
        <v>2</v>
      </c>
      <c r="G34" s="43">
        <v>1</v>
      </c>
      <c r="H34" s="33">
        <v>6</v>
      </c>
      <c r="I34" s="29">
        <f>H34</f>
        <v>6</v>
      </c>
      <c r="J34" s="31"/>
      <c r="K34" s="43">
        <v>2</v>
      </c>
      <c r="L34" s="43">
        <v>1</v>
      </c>
      <c r="M34" s="33">
        <v>6</v>
      </c>
      <c r="N34" s="29">
        <f>M34</f>
        <v>6</v>
      </c>
      <c r="O34" s="31"/>
    </row>
    <row r="35" spans="1:15" ht="15">
      <c r="A35" s="43">
        <v>3</v>
      </c>
      <c r="B35" s="43">
        <v>2</v>
      </c>
      <c r="C35" s="33">
        <v>6.5</v>
      </c>
      <c r="D35" s="29">
        <f>C35*2</f>
        <v>13</v>
      </c>
      <c r="E35" s="30"/>
      <c r="F35" s="43">
        <v>3</v>
      </c>
      <c r="G35" s="43">
        <v>2</v>
      </c>
      <c r="H35" s="33">
        <v>5.5</v>
      </c>
      <c r="I35" s="29">
        <f>H35*2</f>
        <v>11</v>
      </c>
      <c r="J35" s="31"/>
      <c r="K35" s="43">
        <v>3</v>
      </c>
      <c r="L35" s="43">
        <v>2</v>
      </c>
      <c r="M35" s="33">
        <v>6.5</v>
      </c>
      <c r="N35" s="29">
        <f>M35*2</f>
        <v>13</v>
      </c>
      <c r="O35" s="31"/>
    </row>
    <row r="36" spans="1:15" ht="15">
      <c r="A36" s="43">
        <v>4</v>
      </c>
      <c r="B36" s="43">
        <v>2</v>
      </c>
      <c r="C36" s="33">
        <v>7</v>
      </c>
      <c r="D36" s="29">
        <f>C36*2</f>
        <v>14</v>
      </c>
      <c r="E36" s="30"/>
      <c r="F36" s="43">
        <v>4</v>
      </c>
      <c r="G36" s="43">
        <v>2</v>
      </c>
      <c r="H36" s="33">
        <v>6</v>
      </c>
      <c r="I36" s="29">
        <f>H36*2</f>
        <v>12</v>
      </c>
      <c r="J36" s="31"/>
      <c r="K36" s="43">
        <v>4</v>
      </c>
      <c r="L36" s="43">
        <v>2</v>
      </c>
      <c r="M36" s="33">
        <v>6.5</v>
      </c>
      <c r="N36" s="29">
        <f>M36*2</f>
        <v>13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40.5</v>
      </c>
      <c r="E37" s="40"/>
      <c r="F37" s="156"/>
      <c r="G37" s="156"/>
      <c r="H37" s="156"/>
      <c r="I37" s="39">
        <f>SUM(I33:I36)</f>
        <v>35</v>
      </c>
      <c r="J37" s="41"/>
      <c r="K37" s="155"/>
      <c r="L37" s="155"/>
      <c r="M37" s="155"/>
      <c r="N37" s="39">
        <f>SUM(N33:N36)</f>
        <v>39</v>
      </c>
      <c r="O37" s="41"/>
    </row>
    <row r="38" spans="1:15" ht="18.75" customHeight="1">
      <c r="A38" s="157"/>
      <c r="B38" s="157"/>
      <c r="C38" s="44">
        <f>SUM(D32+D37)-$D40-$D41</f>
        <v>236.5</v>
      </c>
      <c r="D38" s="45">
        <f>C38*100/370</f>
        <v>63.91891891891892</v>
      </c>
      <c r="E38" s="46"/>
      <c r="F38" s="157"/>
      <c r="G38" s="157"/>
      <c r="H38" s="44">
        <f>SUM(I32+I37)-$D40-$D41</f>
        <v>219</v>
      </c>
      <c r="I38" s="45">
        <f>H38*100/370</f>
        <v>59.189189189189186</v>
      </c>
      <c r="J38" s="38"/>
      <c r="K38" s="47"/>
      <c r="L38" s="48"/>
      <c r="M38" s="44">
        <f>SUM(N32+N37)-$D40-$D41</f>
        <v>235.5</v>
      </c>
      <c r="N38" s="45">
        <f>M38*100/370</f>
        <v>63.648648648648646</v>
      </c>
      <c r="O38" s="38"/>
    </row>
    <row r="40" spans="1:13" ht="18.75">
      <c r="A40" s="49" t="s">
        <v>18</v>
      </c>
      <c r="D40" s="50">
        <v>0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0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691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62.25225225225225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'!F10</f>
        <v>Реджинальд, 2005, жер, темногнідий, ганновер, Дельфін - Рікі, 701263, Габер І.О.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'!C10</f>
        <v>Габер Ірина 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'!G10</f>
        <v>м.Київ КСК"Grand Horsе"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 selectLockedCells="1" selectUnlockedCells="1"/>
  <mergeCells count="19">
    <mergeCell ref="M46:N46"/>
    <mergeCell ref="D47:N47"/>
    <mergeCell ref="A38:B38"/>
    <mergeCell ref="F38:G38"/>
    <mergeCell ref="A32:C32"/>
    <mergeCell ref="F32:H32"/>
    <mergeCell ref="K32:M32"/>
    <mergeCell ref="F37:H37"/>
    <mergeCell ref="K37:M37"/>
    <mergeCell ref="A49:O49"/>
    <mergeCell ref="A42:C42"/>
    <mergeCell ref="A43:C43"/>
    <mergeCell ref="D45:N45"/>
    <mergeCell ref="D46:I46"/>
    <mergeCell ref="A1:O1"/>
    <mergeCell ref="A2:D2"/>
    <mergeCell ref="F2:I2"/>
    <mergeCell ref="K2:N2"/>
    <mergeCell ref="A37:C37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K49"/>
  <sheetViews>
    <sheetView zoomScalePageLayoutView="0" workbookViewId="0" topLeftCell="A28">
      <selection activeCell="H42" sqref="H42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5</v>
      </c>
      <c r="D4" s="29">
        <f aca="true" t="shared" si="0" ref="D4:D10">C4</f>
        <v>5</v>
      </c>
      <c r="E4" s="30"/>
      <c r="F4" s="32">
        <v>1</v>
      </c>
      <c r="G4" s="32"/>
      <c r="H4" s="33">
        <v>5</v>
      </c>
      <c r="I4" s="29">
        <f>H4</f>
        <v>5</v>
      </c>
      <c r="J4" s="31"/>
      <c r="K4" s="32">
        <v>1</v>
      </c>
      <c r="L4" s="32"/>
      <c r="M4" s="33">
        <v>6</v>
      </c>
      <c r="N4" s="29">
        <f>M4</f>
        <v>6</v>
      </c>
      <c r="O4" s="31"/>
    </row>
    <row r="5" spans="1:15" ht="13.5">
      <c r="A5" s="32">
        <v>2</v>
      </c>
      <c r="B5" s="32"/>
      <c r="C5" s="33">
        <v>6</v>
      </c>
      <c r="D5" s="29">
        <f t="shared" si="0"/>
        <v>6</v>
      </c>
      <c r="E5" s="30"/>
      <c r="F5" s="32">
        <v>2</v>
      </c>
      <c r="G5" s="32"/>
      <c r="H5" s="33">
        <v>5.5</v>
      </c>
      <c r="I5" s="29">
        <f>H5</f>
        <v>5.5</v>
      </c>
      <c r="J5" s="31"/>
      <c r="K5" s="32">
        <v>2</v>
      </c>
      <c r="L5" s="32"/>
      <c r="M5" s="33">
        <v>6</v>
      </c>
      <c r="N5" s="29">
        <f>M5</f>
        <v>6</v>
      </c>
      <c r="O5" s="31"/>
    </row>
    <row r="6" spans="1:15" ht="13.5">
      <c r="A6" s="34">
        <v>3</v>
      </c>
      <c r="B6" s="34"/>
      <c r="C6" s="33">
        <v>6</v>
      </c>
      <c r="D6" s="35">
        <f t="shared" si="0"/>
        <v>6</v>
      </c>
      <c r="E6" s="30"/>
      <c r="F6" s="34">
        <v>3</v>
      </c>
      <c r="G6" s="34"/>
      <c r="H6" s="33">
        <v>6</v>
      </c>
      <c r="I6" s="35">
        <f>H6</f>
        <v>6</v>
      </c>
      <c r="J6" s="31"/>
      <c r="K6" s="34">
        <v>3</v>
      </c>
      <c r="L6" s="34"/>
      <c r="M6" s="33">
        <v>6.5</v>
      </c>
      <c r="N6" s="35">
        <f>M6</f>
        <v>6.5</v>
      </c>
      <c r="O6" s="31"/>
    </row>
    <row r="7" spans="1:15" s="24" customFormat="1" ht="13.5">
      <c r="A7" s="34">
        <v>4</v>
      </c>
      <c r="B7" s="34"/>
      <c r="C7" s="33">
        <v>6</v>
      </c>
      <c r="D7" s="35">
        <f t="shared" si="0"/>
        <v>6</v>
      </c>
      <c r="E7" s="30"/>
      <c r="F7" s="34">
        <v>4</v>
      </c>
      <c r="G7" s="34"/>
      <c r="H7" s="33">
        <v>6</v>
      </c>
      <c r="I7" s="35">
        <f>H7</f>
        <v>6</v>
      </c>
      <c r="J7" s="31"/>
      <c r="K7" s="34">
        <v>4</v>
      </c>
      <c r="L7" s="34"/>
      <c r="M7" s="33">
        <v>7</v>
      </c>
      <c r="N7" s="35">
        <f>M7</f>
        <v>7</v>
      </c>
      <c r="O7" s="31"/>
    </row>
    <row r="8" spans="1:15" s="24" customFormat="1" ht="13.5">
      <c r="A8" s="34">
        <v>5</v>
      </c>
      <c r="B8" s="34"/>
      <c r="C8" s="33">
        <v>7</v>
      </c>
      <c r="D8" s="35">
        <f t="shared" si="0"/>
        <v>7</v>
      </c>
      <c r="E8" s="30"/>
      <c r="F8" s="34">
        <v>5</v>
      </c>
      <c r="G8" s="34"/>
      <c r="H8" s="33">
        <v>6</v>
      </c>
      <c r="I8" s="35">
        <f>H8</f>
        <v>6</v>
      </c>
      <c r="J8" s="31"/>
      <c r="K8" s="34">
        <v>5</v>
      </c>
      <c r="L8" s="34"/>
      <c r="M8" s="33">
        <v>7</v>
      </c>
      <c r="N8" s="35">
        <f>M8</f>
        <v>7</v>
      </c>
      <c r="O8" s="31"/>
    </row>
    <row r="9" spans="1:15" ht="13.5">
      <c r="A9" s="36">
        <v>6</v>
      </c>
      <c r="B9" s="36">
        <v>2</v>
      </c>
      <c r="C9" s="37">
        <v>7</v>
      </c>
      <c r="D9" s="38">
        <f>C9*B9</f>
        <v>14</v>
      </c>
      <c r="E9" s="30"/>
      <c r="F9" s="36">
        <v>6</v>
      </c>
      <c r="G9" s="36">
        <v>2</v>
      </c>
      <c r="H9" s="37">
        <v>5.5</v>
      </c>
      <c r="I9" s="38">
        <f>H9*G9</f>
        <v>11</v>
      </c>
      <c r="J9" s="31"/>
      <c r="K9" s="36">
        <v>6</v>
      </c>
      <c r="L9" s="36">
        <v>2</v>
      </c>
      <c r="M9" s="37">
        <v>6.5</v>
      </c>
      <c r="N9" s="38">
        <f>M9*L9</f>
        <v>13</v>
      </c>
      <c r="O9" s="31"/>
    </row>
    <row r="10" spans="1:15" ht="13.5">
      <c r="A10" s="32">
        <v>7</v>
      </c>
      <c r="B10" s="32"/>
      <c r="C10" s="33">
        <v>5.5</v>
      </c>
      <c r="D10" s="29">
        <f t="shared" si="0"/>
        <v>5.5</v>
      </c>
      <c r="E10" s="30"/>
      <c r="F10" s="32">
        <v>7</v>
      </c>
      <c r="G10" s="32"/>
      <c r="H10" s="33">
        <v>5.5</v>
      </c>
      <c r="I10" s="29">
        <f>H10</f>
        <v>5.5</v>
      </c>
      <c r="J10" s="31"/>
      <c r="K10" s="32">
        <v>7</v>
      </c>
      <c r="L10" s="32"/>
      <c r="M10" s="33">
        <v>5.5</v>
      </c>
      <c r="N10" s="29">
        <f>M10</f>
        <v>5.5</v>
      </c>
      <c r="O10" s="31"/>
    </row>
    <row r="11" spans="1:15" s="24" customFormat="1" ht="13.5">
      <c r="A11" s="32">
        <v>8</v>
      </c>
      <c r="B11" s="32"/>
      <c r="C11" s="33">
        <v>7</v>
      </c>
      <c r="D11" s="29">
        <f>C11</f>
        <v>7</v>
      </c>
      <c r="E11" s="30"/>
      <c r="F11" s="32">
        <v>8</v>
      </c>
      <c r="G11" s="32"/>
      <c r="H11" s="33">
        <v>5.5</v>
      </c>
      <c r="I11" s="29">
        <f>H11</f>
        <v>5.5</v>
      </c>
      <c r="J11" s="31"/>
      <c r="K11" s="32">
        <v>8</v>
      </c>
      <c r="L11" s="32"/>
      <c r="M11" s="33">
        <v>6.5</v>
      </c>
      <c r="N11" s="29">
        <f>M11</f>
        <v>6.5</v>
      </c>
      <c r="O11" s="31"/>
    </row>
    <row r="12" spans="1:15" ht="13.5">
      <c r="A12" s="32">
        <v>9</v>
      </c>
      <c r="B12" s="32"/>
      <c r="C12" s="33">
        <v>7</v>
      </c>
      <c r="D12" s="29">
        <f aca="true" t="shared" si="1" ref="D12:D31">C12</f>
        <v>7</v>
      </c>
      <c r="E12" s="30"/>
      <c r="F12" s="32">
        <v>9</v>
      </c>
      <c r="G12" s="32"/>
      <c r="H12" s="33">
        <v>6</v>
      </c>
      <c r="I12" s="29">
        <f>H12</f>
        <v>6</v>
      </c>
      <c r="J12" s="31"/>
      <c r="K12" s="32">
        <v>9</v>
      </c>
      <c r="L12" s="32"/>
      <c r="M12" s="33">
        <v>6.5</v>
      </c>
      <c r="N12" s="29">
        <f>M12</f>
        <v>6.5</v>
      </c>
      <c r="O12" s="31"/>
    </row>
    <row r="13" spans="1:15" s="24" customFormat="1" ht="13.5">
      <c r="A13" s="36">
        <v>10</v>
      </c>
      <c r="B13" s="36">
        <v>2</v>
      </c>
      <c r="C13" s="37">
        <v>7</v>
      </c>
      <c r="D13" s="38">
        <f>C13*B13</f>
        <v>14</v>
      </c>
      <c r="E13" s="30"/>
      <c r="F13" s="36">
        <v>10</v>
      </c>
      <c r="G13" s="36">
        <v>2</v>
      </c>
      <c r="H13" s="37">
        <v>6</v>
      </c>
      <c r="I13" s="38">
        <f>H13*G13</f>
        <v>12</v>
      </c>
      <c r="J13" s="31"/>
      <c r="K13" s="36">
        <v>10</v>
      </c>
      <c r="L13" s="36">
        <v>2</v>
      </c>
      <c r="M13" s="37">
        <v>6.5</v>
      </c>
      <c r="N13" s="38">
        <f>M13*L13</f>
        <v>13</v>
      </c>
      <c r="O13" s="31"/>
    </row>
    <row r="14" spans="1:15" ht="13.5">
      <c r="A14" s="34">
        <v>11</v>
      </c>
      <c r="B14" s="34"/>
      <c r="C14" s="33">
        <v>5.5</v>
      </c>
      <c r="D14" s="35">
        <f t="shared" si="1"/>
        <v>5.5</v>
      </c>
      <c r="E14" s="30"/>
      <c r="F14" s="34">
        <v>11</v>
      </c>
      <c r="G14" s="34"/>
      <c r="H14" s="33">
        <v>5.5</v>
      </c>
      <c r="I14" s="35">
        <f>H14</f>
        <v>5.5</v>
      </c>
      <c r="J14" s="31"/>
      <c r="K14" s="34">
        <v>11</v>
      </c>
      <c r="L14" s="34"/>
      <c r="M14" s="33">
        <v>5.5</v>
      </c>
      <c r="N14" s="35">
        <f>M14</f>
        <v>5.5</v>
      </c>
      <c r="O14" s="31"/>
    </row>
    <row r="15" spans="1:15" ht="13.5">
      <c r="A15" s="34">
        <v>12</v>
      </c>
      <c r="B15" s="34"/>
      <c r="C15" s="33">
        <v>6</v>
      </c>
      <c r="D15" s="35">
        <f t="shared" si="1"/>
        <v>6</v>
      </c>
      <c r="E15" s="30"/>
      <c r="F15" s="34">
        <v>12</v>
      </c>
      <c r="G15" s="34"/>
      <c r="H15" s="33">
        <v>6</v>
      </c>
      <c r="I15" s="35">
        <f>H15</f>
        <v>6</v>
      </c>
      <c r="J15" s="31"/>
      <c r="K15" s="34">
        <v>12</v>
      </c>
      <c r="L15" s="34"/>
      <c r="M15" s="33">
        <v>6.5</v>
      </c>
      <c r="N15" s="35">
        <f>M15</f>
        <v>6.5</v>
      </c>
      <c r="O15" s="31"/>
    </row>
    <row r="16" spans="1:15" s="24" customFormat="1" ht="13.5">
      <c r="A16" s="34">
        <v>13</v>
      </c>
      <c r="B16" s="34"/>
      <c r="C16" s="33">
        <v>7</v>
      </c>
      <c r="D16" s="35">
        <f t="shared" si="1"/>
        <v>7</v>
      </c>
      <c r="E16" s="30"/>
      <c r="F16" s="34">
        <v>13</v>
      </c>
      <c r="G16" s="34"/>
      <c r="H16" s="33">
        <v>6</v>
      </c>
      <c r="I16" s="35">
        <f>H16</f>
        <v>6</v>
      </c>
      <c r="J16" s="31"/>
      <c r="K16" s="34">
        <v>13</v>
      </c>
      <c r="L16" s="34"/>
      <c r="M16" s="33">
        <v>6.5</v>
      </c>
      <c r="N16" s="35">
        <f>M16</f>
        <v>6.5</v>
      </c>
      <c r="O16" s="31"/>
    </row>
    <row r="17" spans="1:15" s="24" customFormat="1" ht="13.5">
      <c r="A17" s="36">
        <v>14</v>
      </c>
      <c r="B17" s="36">
        <v>2</v>
      </c>
      <c r="C17" s="37">
        <v>5.5</v>
      </c>
      <c r="D17" s="38">
        <f>C17*B17</f>
        <v>11</v>
      </c>
      <c r="E17" s="30"/>
      <c r="F17" s="36">
        <v>14</v>
      </c>
      <c r="G17" s="36">
        <v>2</v>
      </c>
      <c r="H17" s="37">
        <v>5.5</v>
      </c>
      <c r="I17" s="38">
        <f>H17*G17</f>
        <v>11</v>
      </c>
      <c r="J17" s="31"/>
      <c r="K17" s="36">
        <v>14</v>
      </c>
      <c r="L17" s="36">
        <v>2</v>
      </c>
      <c r="M17" s="37">
        <v>6</v>
      </c>
      <c r="N17" s="38">
        <f>M17*L17</f>
        <v>12</v>
      </c>
      <c r="O17" s="31"/>
    </row>
    <row r="18" spans="1:15" ht="13.5">
      <c r="A18" s="32">
        <v>15</v>
      </c>
      <c r="B18" s="32"/>
      <c r="C18" s="33">
        <v>6</v>
      </c>
      <c r="D18" s="29">
        <f t="shared" si="1"/>
        <v>6</v>
      </c>
      <c r="E18" s="30"/>
      <c r="F18" s="32">
        <v>15</v>
      </c>
      <c r="G18" s="32"/>
      <c r="H18" s="33">
        <v>6</v>
      </c>
      <c r="I18" s="29">
        <f aca="true" t="shared" si="2" ref="I18:I31">H18</f>
        <v>6</v>
      </c>
      <c r="J18" s="31"/>
      <c r="K18" s="32">
        <v>15</v>
      </c>
      <c r="L18" s="32"/>
      <c r="M18" s="33">
        <v>6</v>
      </c>
      <c r="N18" s="29">
        <f aca="true" t="shared" si="3" ref="N18:N31">M18</f>
        <v>6</v>
      </c>
      <c r="O18" s="31"/>
    </row>
    <row r="19" spans="1:15" ht="13.5">
      <c r="A19" s="32">
        <v>16</v>
      </c>
      <c r="B19" s="32"/>
      <c r="C19" s="33">
        <v>7</v>
      </c>
      <c r="D19" s="29">
        <f t="shared" si="1"/>
        <v>7</v>
      </c>
      <c r="E19" s="30"/>
      <c r="F19" s="32">
        <v>16</v>
      </c>
      <c r="G19" s="32"/>
      <c r="H19" s="33">
        <v>6</v>
      </c>
      <c r="I19" s="29">
        <f t="shared" si="2"/>
        <v>6</v>
      </c>
      <c r="J19" s="31"/>
      <c r="K19" s="32">
        <v>16</v>
      </c>
      <c r="L19" s="32"/>
      <c r="M19" s="33">
        <v>6.5</v>
      </c>
      <c r="N19" s="29">
        <f t="shared" si="3"/>
        <v>6.5</v>
      </c>
      <c r="O19" s="31"/>
    </row>
    <row r="20" spans="1:15" ht="13.5">
      <c r="A20" s="32">
        <v>17</v>
      </c>
      <c r="B20" s="32"/>
      <c r="C20" s="33">
        <v>7</v>
      </c>
      <c r="D20" s="29">
        <f t="shared" si="1"/>
        <v>7</v>
      </c>
      <c r="E20" s="30"/>
      <c r="F20" s="32">
        <v>17</v>
      </c>
      <c r="G20" s="32"/>
      <c r="H20" s="33">
        <v>5</v>
      </c>
      <c r="I20" s="29">
        <f t="shared" si="2"/>
        <v>5</v>
      </c>
      <c r="J20" s="31"/>
      <c r="K20" s="32">
        <v>17</v>
      </c>
      <c r="L20" s="32"/>
      <c r="M20" s="33">
        <v>5</v>
      </c>
      <c r="N20" s="29">
        <f t="shared" si="3"/>
        <v>5</v>
      </c>
      <c r="O20" s="31"/>
    </row>
    <row r="21" spans="1:15" s="24" customFormat="1" ht="13.5">
      <c r="A21" s="34">
        <v>18</v>
      </c>
      <c r="B21" s="34"/>
      <c r="C21" s="33">
        <v>7</v>
      </c>
      <c r="D21" s="35">
        <f t="shared" si="1"/>
        <v>7</v>
      </c>
      <c r="E21" s="30"/>
      <c r="F21" s="34">
        <v>18</v>
      </c>
      <c r="G21" s="34"/>
      <c r="H21" s="33">
        <v>6</v>
      </c>
      <c r="I21" s="35">
        <f t="shared" si="2"/>
        <v>6</v>
      </c>
      <c r="J21" s="31"/>
      <c r="K21" s="34">
        <v>18</v>
      </c>
      <c r="L21" s="34"/>
      <c r="M21" s="33">
        <v>6</v>
      </c>
      <c r="N21" s="35">
        <f t="shared" si="3"/>
        <v>6</v>
      </c>
      <c r="O21" s="31"/>
    </row>
    <row r="22" spans="1:15" ht="13.5">
      <c r="A22" s="32">
        <v>19</v>
      </c>
      <c r="B22" s="32"/>
      <c r="C22" s="33">
        <v>6.5</v>
      </c>
      <c r="D22" s="29">
        <f t="shared" si="1"/>
        <v>6.5</v>
      </c>
      <c r="E22" s="30"/>
      <c r="F22" s="32">
        <v>19</v>
      </c>
      <c r="G22" s="32"/>
      <c r="H22" s="33">
        <v>5</v>
      </c>
      <c r="I22" s="29">
        <f t="shared" si="2"/>
        <v>5</v>
      </c>
      <c r="J22" s="31"/>
      <c r="K22" s="32">
        <v>19</v>
      </c>
      <c r="L22" s="32"/>
      <c r="M22" s="33">
        <v>6</v>
      </c>
      <c r="N22" s="29">
        <f t="shared" si="3"/>
        <v>6</v>
      </c>
      <c r="O22" s="31"/>
    </row>
    <row r="23" spans="1:15" ht="13.5">
      <c r="A23" s="34">
        <v>20</v>
      </c>
      <c r="B23" s="32"/>
      <c r="C23" s="33">
        <v>5</v>
      </c>
      <c r="D23" s="29">
        <f t="shared" si="1"/>
        <v>5</v>
      </c>
      <c r="E23" s="30"/>
      <c r="F23" s="34">
        <v>20</v>
      </c>
      <c r="G23" s="32"/>
      <c r="H23" s="33">
        <v>5</v>
      </c>
      <c r="I23" s="29">
        <f t="shared" si="2"/>
        <v>5</v>
      </c>
      <c r="J23" s="31"/>
      <c r="K23" s="34">
        <v>20</v>
      </c>
      <c r="L23" s="32"/>
      <c r="M23" s="33">
        <v>5.5</v>
      </c>
      <c r="N23" s="29">
        <f t="shared" si="3"/>
        <v>5.5</v>
      </c>
      <c r="O23" s="31"/>
    </row>
    <row r="24" spans="1:15" ht="13.5">
      <c r="A24" s="32">
        <v>21</v>
      </c>
      <c r="B24" s="32"/>
      <c r="C24" s="33">
        <v>6</v>
      </c>
      <c r="D24" s="29">
        <f t="shared" si="1"/>
        <v>6</v>
      </c>
      <c r="E24" s="30"/>
      <c r="F24" s="32">
        <v>21</v>
      </c>
      <c r="G24" s="32"/>
      <c r="H24" s="33">
        <v>5.5</v>
      </c>
      <c r="I24" s="29">
        <f t="shared" si="2"/>
        <v>5.5</v>
      </c>
      <c r="J24" s="31"/>
      <c r="K24" s="32">
        <v>21</v>
      </c>
      <c r="L24" s="32"/>
      <c r="M24" s="33">
        <v>6</v>
      </c>
      <c r="N24" s="29">
        <f t="shared" si="3"/>
        <v>6</v>
      </c>
      <c r="O24" s="31"/>
    </row>
    <row r="25" spans="1:15" ht="13.5">
      <c r="A25" s="34">
        <v>22</v>
      </c>
      <c r="B25" s="32"/>
      <c r="C25" s="33">
        <v>6.5</v>
      </c>
      <c r="D25" s="29">
        <f t="shared" si="1"/>
        <v>6.5</v>
      </c>
      <c r="E25" s="30"/>
      <c r="F25" s="34">
        <v>22</v>
      </c>
      <c r="G25" s="32"/>
      <c r="H25" s="33">
        <v>5.5</v>
      </c>
      <c r="I25" s="29">
        <f t="shared" si="2"/>
        <v>5.5</v>
      </c>
      <c r="J25" s="31"/>
      <c r="K25" s="34">
        <v>22</v>
      </c>
      <c r="L25" s="32"/>
      <c r="M25" s="33">
        <v>6.5</v>
      </c>
      <c r="N25" s="29">
        <f t="shared" si="3"/>
        <v>6.5</v>
      </c>
      <c r="O25" s="31"/>
    </row>
    <row r="26" spans="1:15" ht="13.5">
      <c r="A26" s="32">
        <v>23</v>
      </c>
      <c r="B26" s="32"/>
      <c r="C26" s="33">
        <v>5.5</v>
      </c>
      <c r="D26" s="29">
        <f t="shared" si="1"/>
        <v>5.5</v>
      </c>
      <c r="E26" s="30"/>
      <c r="F26" s="32">
        <v>23</v>
      </c>
      <c r="G26" s="32"/>
      <c r="H26" s="33">
        <v>5</v>
      </c>
      <c r="I26" s="29">
        <f t="shared" si="2"/>
        <v>5</v>
      </c>
      <c r="J26" s="31"/>
      <c r="K26" s="32">
        <v>23</v>
      </c>
      <c r="L26" s="32"/>
      <c r="M26" s="33">
        <v>6</v>
      </c>
      <c r="N26" s="29">
        <f t="shared" si="3"/>
        <v>6</v>
      </c>
      <c r="O26" s="31"/>
    </row>
    <row r="27" spans="1:15" ht="13.5">
      <c r="A27" s="34">
        <v>24</v>
      </c>
      <c r="B27" s="32"/>
      <c r="C27" s="33">
        <v>5</v>
      </c>
      <c r="D27" s="29">
        <f t="shared" si="1"/>
        <v>5</v>
      </c>
      <c r="E27" s="30"/>
      <c r="F27" s="34">
        <v>24</v>
      </c>
      <c r="G27" s="32"/>
      <c r="H27" s="33">
        <v>5</v>
      </c>
      <c r="I27" s="29">
        <f t="shared" si="2"/>
        <v>5</v>
      </c>
      <c r="J27" s="31"/>
      <c r="K27" s="34">
        <v>24</v>
      </c>
      <c r="L27" s="32"/>
      <c r="M27" s="33">
        <v>5</v>
      </c>
      <c r="N27" s="29">
        <f t="shared" si="3"/>
        <v>5</v>
      </c>
      <c r="O27" s="31"/>
    </row>
    <row r="28" spans="1:15" ht="13.5">
      <c r="A28" s="32">
        <v>25</v>
      </c>
      <c r="B28" s="32"/>
      <c r="C28" s="33">
        <v>6</v>
      </c>
      <c r="D28" s="29">
        <f t="shared" si="1"/>
        <v>6</v>
      </c>
      <c r="E28" s="30"/>
      <c r="F28" s="32">
        <v>25</v>
      </c>
      <c r="G28" s="32"/>
      <c r="H28" s="33">
        <v>5.5</v>
      </c>
      <c r="I28" s="29">
        <f t="shared" si="2"/>
        <v>5.5</v>
      </c>
      <c r="J28" s="31"/>
      <c r="K28" s="32">
        <v>25</v>
      </c>
      <c r="L28" s="32"/>
      <c r="M28" s="33">
        <v>5.5</v>
      </c>
      <c r="N28" s="29">
        <f t="shared" si="3"/>
        <v>5.5</v>
      </c>
      <c r="O28" s="31"/>
    </row>
    <row r="29" spans="1:15" ht="13.5">
      <c r="A29" s="34">
        <v>26</v>
      </c>
      <c r="B29" s="32"/>
      <c r="C29" s="33">
        <v>5</v>
      </c>
      <c r="D29" s="29">
        <f t="shared" si="1"/>
        <v>5</v>
      </c>
      <c r="E29" s="30"/>
      <c r="F29" s="34">
        <v>26</v>
      </c>
      <c r="G29" s="32"/>
      <c r="H29" s="33">
        <v>5.5</v>
      </c>
      <c r="I29" s="29">
        <f t="shared" si="2"/>
        <v>5.5</v>
      </c>
      <c r="J29" s="31"/>
      <c r="K29" s="34">
        <v>26</v>
      </c>
      <c r="L29" s="32"/>
      <c r="M29" s="33">
        <v>5.5</v>
      </c>
      <c r="N29" s="29">
        <f t="shared" si="3"/>
        <v>5.5</v>
      </c>
      <c r="O29" s="31"/>
    </row>
    <row r="30" spans="1:15" ht="13.5">
      <c r="A30" s="32">
        <v>27</v>
      </c>
      <c r="B30" s="32"/>
      <c r="C30" s="33">
        <v>5</v>
      </c>
      <c r="D30" s="29">
        <f t="shared" si="1"/>
        <v>5</v>
      </c>
      <c r="E30" s="30"/>
      <c r="F30" s="32">
        <v>27</v>
      </c>
      <c r="G30" s="32"/>
      <c r="H30" s="33">
        <v>5.5</v>
      </c>
      <c r="I30" s="29">
        <f t="shared" si="2"/>
        <v>5.5</v>
      </c>
      <c r="J30" s="31"/>
      <c r="K30" s="32">
        <v>27</v>
      </c>
      <c r="L30" s="32"/>
      <c r="M30" s="33">
        <v>6</v>
      </c>
      <c r="N30" s="29">
        <f t="shared" si="3"/>
        <v>6</v>
      </c>
      <c r="O30" s="31"/>
    </row>
    <row r="31" spans="1:15" ht="13.5">
      <c r="A31" s="34">
        <v>28</v>
      </c>
      <c r="B31" s="32"/>
      <c r="C31" s="33">
        <v>6</v>
      </c>
      <c r="D31" s="29">
        <f t="shared" si="1"/>
        <v>6</v>
      </c>
      <c r="E31" s="30"/>
      <c r="F31" s="34">
        <v>28</v>
      </c>
      <c r="G31" s="32"/>
      <c r="H31" s="33">
        <v>5</v>
      </c>
      <c r="I31" s="29">
        <f t="shared" si="2"/>
        <v>5</v>
      </c>
      <c r="J31" s="31"/>
      <c r="K31" s="34">
        <v>28</v>
      </c>
      <c r="L31" s="32"/>
      <c r="M31" s="33">
        <v>6.5</v>
      </c>
      <c r="N31" s="29">
        <f t="shared" si="3"/>
        <v>6.5</v>
      </c>
      <c r="O31" s="31"/>
    </row>
    <row r="32" spans="1:15" s="42" customFormat="1" ht="18.75" customHeight="1">
      <c r="A32" s="155"/>
      <c r="B32" s="155"/>
      <c r="C32" s="155"/>
      <c r="D32" s="39">
        <f>SUM(D4:D31)</f>
        <v>190.5</v>
      </c>
      <c r="E32" s="40"/>
      <c r="F32" s="155"/>
      <c r="G32" s="155"/>
      <c r="H32" s="155"/>
      <c r="I32" s="39">
        <f>SUM(I4:I31)</f>
        <v>172.5</v>
      </c>
      <c r="J32" s="41"/>
      <c r="K32" s="155"/>
      <c r="L32" s="155"/>
      <c r="M32" s="155"/>
      <c r="N32" s="39">
        <f>SUM(N4:N31)</f>
        <v>189.5</v>
      </c>
      <c r="O32" s="41"/>
    </row>
    <row r="33" spans="1:15" ht="15">
      <c r="A33" s="43">
        <v>1</v>
      </c>
      <c r="B33" s="43">
        <v>1</v>
      </c>
      <c r="C33" s="33">
        <v>6</v>
      </c>
      <c r="D33" s="29">
        <f>C33</f>
        <v>6</v>
      </c>
      <c r="E33" s="30"/>
      <c r="F33" s="43">
        <v>1</v>
      </c>
      <c r="G33" s="43">
        <v>1</v>
      </c>
      <c r="H33" s="33">
        <v>5.5</v>
      </c>
      <c r="I33" s="29">
        <f>H33</f>
        <v>5.5</v>
      </c>
      <c r="J33" s="31"/>
      <c r="K33" s="43">
        <v>1</v>
      </c>
      <c r="L33" s="43">
        <v>1</v>
      </c>
      <c r="M33" s="33">
        <v>6</v>
      </c>
      <c r="N33" s="29">
        <f>M33</f>
        <v>6</v>
      </c>
      <c r="O33" s="31"/>
    </row>
    <row r="34" spans="1:15" ht="15">
      <c r="A34" s="43">
        <v>2</v>
      </c>
      <c r="B34" s="43">
        <v>1</v>
      </c>
      <c r="C34" s="33">
        <v>6.5</v>
      </c>
      <c r="D34" s="29">
        <f>C34</f>
        <v>6.5</v>
      </c>
      <c r="E34" s="30"/>
      <c r="F34" s="43">
        <v>2</v>
      </c>
      <c r="G34" s="43">
        <v>1</v>
      </c>
      <c r="H34" s="33">
        <v>6</v>
      </c>
      <c r="I34" s="29">
        <f>H34</f>
        <v>6</v>
      </c>
      <c r="J34" s="31"/>
      <c r="K34" s="43">
        <v>2</v>
      </c>
      <c r="L34" s="43">
        <v>1</v>
      </c>
      <c r="M34" s="33">
        <v>6</v>
      </c>
      <c r="N34" s="29">
        <f>M34</f>
        <v>6</v>
      </c>
      <c r="O34" s="31"/>
    </row>
    <row r="35" spans="1:15" ht="15">
      <c r="A35" s="43">
        <v>3</v>
      </c>
      <c r="B35" s="43">
        <v>2</v>
      </c>
      <c r="C35" s="33">
        <v>5.5</v>
      </c>
      <c r="D35" s="29">
        <f>C35*2</f>
        <v>11</v>
      </c>
      <c r="E35" s="30"/>
      <c r="F35" s="43">
        <v>3</v>
      </c>
      <c r="G35" s="43">
        <v>2</v>
      </c>
      <c r="H35" s="33">
        <v>5.5</v>
      </c>
      <c r="I35" s="29">
        <f>H35*2</f>
        <v>11</v>
      </c>
      <c r="J35" s="31"/>
      <c r="K35" s="43">
        <v>3</v>
      </c>
      <c r="L35" s="43">
        <v>2</v>
      </c>
      <c r="M35" s="33">
        <v>5.5</v>
      </c>
      <c r="N35" s="29">
        <f>M35*2</f>
        <v>11</v>
      </c>
      <c r="O35" s="31"/>
    </row>
    <row r="36" spans="1:15" ht="15">
      <c r="A36" s="43">
        <v>4</v>
      </c>
      <c r="B36" s="43">
        <v>2</v>
      </c>
      <c r="C36" s="33">
        <v>6.5</v>
      </c>
      <c r="D36" s="29">
        <f>C36*2</f>
        <v>13</v>
      </c>
      <c r="E36" s="30"/>
      <c r="F36" s="43">
        <v>4</v>
      </c>
      <c r="G36" s="43">
        <v>2</v>
      </c>
      <c r="H36" s="33">
        <v>6</v>
      </c>
      <c r="I36" s="29">
        <f>H36*2</f>
        <v>12</v>
      </c>
      <c r="J36" s="31"/>
      <c r="K36" s="43">
        <v>4</v>
      </c>
      <c r="L36" s="43">
        <v>2</v>
      </c>
      <c r="M36" s="33">
        <v>6.5</v>
      </c>
      <c r="N36" s="29">
        <f>M36*2</f>
        <v>13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36.5</v>
      </c>
      <c r="E37" s="40"/>
      <c r="F37" s="156"/>
      <c r="G37" s="156"/>
      <c r="H37" s="156"/>
      <c r="I37" s="39">
        <f>SUM(I33:I36)</f>
        <v>34.5</v>
      </c>
      <c r="J37" s="41"/>
      <c r="K37" s="155"/>
      <c r="L37" s="155"/>
      <c r="M37" s="155"/>
      <c r="N37" s="39">
        <f>SUM(N33:N36)</f>
        <v>36</v>
      </c>
      <c r="O37" s="41"/>
    </row>
    <row r="38" spans="1:15" ht="18.75" customHeight="1">
      <c r="A38" s="157"/>
      <c r="B38" s="157"/>
      <c r="C38" s="44">
        <f>SUM(D32+D37)-$D40-$D41</f>
        <v>225</v>
      </c>
      <c r="D38" s="45">
        <f>C38*100/370</f>
        <v>60.810810810810814</v>
      </c>
      <c r="E38" s="46"/>
      <c r="F38" s="157"/>
      <c r="G38" s="157"/>
      <c r="H38" s="44">
        <f>SUM(I32+I37)-$D40-$D41</f>
        <v>205</v>
      </c>
      <c r="I38" s="45">
        <f>H38*100/370</f>
        <v>55.4054054054054</v>
      </c>
      <c r="J38" s="38"/>
      <c r="K38" s="47"/>
      <c r="L38" s="48"/>
      <c r="M38" s="44">
        <f>SUM(N32+N37)-$D40-$D41</f>
        <v>223.5</v>
      </c>
      <c r="N38" s="45">
        <f>M38*100/370</f>
        <v>60.4054054054054</v>
      </c>
      <c r="O38" s="38"/>
    </row>
    <row r="40" spans="1:13" ht="18.75">
      <c r="A40" s="49" t="s">
        <v>18</v>
      </c>
      <c r="D40" s="50">
        <v>2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0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653.5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58.87387387387387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'!F11</f>
        <v>Індаба, 2006, коб., т.-гн., УВП, Бахус-Ізлучина, 702187, Коломієць А.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'!C11</f>
        <v>Толпига Максим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'!G11</f>
        <v>ШВЇ Анни Коломієць, Київська обл.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 selectLockedCells="1" selectUnlockedCells="1"/>
  <mergeCells count="19">
    <mergeCell ref="M46:N46"/>
    <mergeCell ref="D47:N47"/>
    <mergeCell ref="A38:B38"/>
    <mergeCell ref="F38:G38"/>
    <mergeCell ref="A32:C32"/>
    <mergeCell ref="F32:H32"/>
    <mergeCell ref="K32:M32"/>
    <mergeCell ref="F37:H37"/>
    <mergeCell ref="K37:M37"/>
    <mergeCell ref="A49:O49"/>
    <mergeCell ref="A42:C42"/>
    <mergeCell ref="A43:C43"/>
    <mergeCell ref="D45:N45"/>
    <mergeCell ref="D46:I46"/>
    <mergeCell ref="A1:O1"/>
    <mergeCell ref="A2:D2"/>
    <mergeCell ref="F2:I2"/>
    <mergeCell ref="K2:N2"/>
    <mergeCell ref="A37:C37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AK49"/>
  <sheetViews>
    <sheetView zoomScalePageLayoutView="0" workbookViewId="0" topLeftCell="A30">
      <selection activeCell="D48" sqref="D48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/>
      <c r="D4" s="29">
        <f aca="true" t="shared" si="0" ref="D4:D10">C4</f>
        <v>0</v>
      </c>
      <c r="E4" s="30"/>
      <c r="F4" s="32">
        <v>1</v>
      </c>
      <c r="G4" s="32"/>
      <c r="H4" s="33"/>
      <c r="I4" s="29">
        <f>H4</f>
        <v>0</v>
      </c>
      <c r="J4" s="31"/>
      <c r="K4" s="32">
        <v>1</v>
      </c>
      <c r="L4" s="32"/>
      <c r="M4" s="33"/>
      <c r="N4" s="29">
        <f>M4</f>
        <v>0</v>
      </c>
      <c r="O4" s="31"/>
    </row>
    <row r="5" spans="1:15" ht="13.5">
      <c r="A5" s="32">
        <v>2</v>
      </c>
      <c r="B5" s="32"/>
      <c r="C5" s="33"/>
      <c r="D5" s="29">
        <f t="shared" si="0"/>
        <v>0</v>
      </c>
      <c r="E5" s="30"/>
      <c r="F5" s="32">
        <v>2</v>
      </c>
      <c r="G5" s="32"/>
      <c r="H5" s="33"/>
      <c r="I5" s="29">
        <f>H5</f>
        <v>0</v>
      </c>
      <c r="J5" s="31"/>
      <c r="K5" s="32">
        <v>2</v>
      </c>
      <c r="L5" s="32"/>
      <c r="M5" s="33"/>
      <c r="N5" s="29">
        <f>M5</f>
        <v>0</v>
      </c>
      <c r="O5" s="31"/>
    </row>
    <row r="6" spans="1:15" ht="13.5">
      <c r="A6" s="34">
        <v>3</v>
      </c>
      <c r="B6" s="34"/>
      <c r="C6" s="33"/>
      <c r="D6" s="35">
        <f t="shared" si="0"/>
        <v>0</v>
      </c>
      <c r="E6" s="30"/>
      <c r="F6" s="34">
        <v>3</v>
      </c>
      <c r="G6" s="34"/>
      <c r="H6" s="33"/>
      <c r="I6" s="35">
        <f>H6</f>
        <v>0</v>
      </c>
      <c r="J6" s="31"/>
      <c r="K6" s="34">
        <v>3</v>
      </c>
      <c r="L6" s="34"/>
      <c r="M6" s="33"/>
      <c r="N6" s="35">
        <f>M6</f>
        <v>0</v>
      </c>
      <c r="O6" s="31"/>
    </row>
    <row r="7" spans="1:15" s="24" customFormat="1" ht="13.5">
      <c r="A7" s="34">
        <v>4</v>
      </c>
      <c r="B7" s="34"/>
      <c r="C7" s="33"/>
      <c r="D7" s="35">
        <f t="shared" si="0"/>
        <v>0</v>
      </c>
      <c r="E7" s="30"/>
      <c r="F7" s="34">
        <v>4</v>
      </c>
      <c r="G7" s="34"/>
      <c r="H7" s="33"/>
      <c r="I7" s="35">
        <f>H7</f>
        <v>0</v>
      </c>
      <c r="J7" s="31"/>
      <c r="K7" s="34">
        <v>4</v>
      </c>
      <c r="L7" s="34"/>
      <c r="M7" s="33"/>
      <c r="N7" s="35">
        <f>M7</f>
        <v>0</v>
      </c>
      <c r="O7" s="31"/>
    </row>
    <row r="8" spans="1:15" s="24" customFormat="1" ht="13.5">
      <c r="A8" s="34">
        <v>5</v>
      </c>
      <c r="B8" s="34"/>
      <c r="C8" s="33"/>
      <c r="D8" s="35">
        <f t="shared" si="0"/>
        <v>0</v>
      </c>
      <c r="E8" s="30"/>
      <c r="F8" s="34">
        <v>5</v>
      </c>
      <c r="G8" s="34"/>
      <c r="H8" s="33"/>
      <c r="I8" s="35">
        <f>H8</f>
        <v>0</v>
      </c>
      <c r="J8" s="31"/>
      <c r="K8" s="34">
        <v>5</v>
      </c>
      <c r="L8" s="34"/>
      <c r="M8" s="33"/>
      <c r="N8" s="35">
        <f>M8</f>
        <v>0</v>
      </c>
      <c r="O8" s="31"/>
    </row>
    <row r="9" spans="1:15" ht="13.5">
      <c r="A9" s="36">
        <v>6</v>
      </c>
      <c r="B9" s="36">
        <v>2</v>
      </c>
      <c r="C9" s="37"/>
      <c r="D9" s="38">
        <f>C9*B9</f>
        <v>0</v>
      </c>
      <c r="E9" s="30"/>
      <c r="F9" s="36">
        <v>6</v>
      </c>
      <c r="G9" s="36">
        <v>2</v>
      </c>
      <c r="H9" s="37"/>
      <c r="I9" s="38">
        <f>H9*G9</f>
        <v>0</v>
      </c>
      <c r="J9" s="31"/>
      <c r="K9" s="36">
        <v>6</v>
      </c>
      <c r="L9" s="36">
        <v>2</v>
      </c>
      <c r="M9" s="37"/>
      <c r="N9" s="38">
        <f>M9*L9</f>
        <v>0</v>
      </c>
      <c r="O9" s="31"/>
    </row>
    <row r="10" spans="1:15" ht="13.5">
      <c r="A10" s="32">
        <v>7</v>
      </c>
      <c r="B10" s="32"/>
      <c r="C10" s="33"/>
      <c r="D10" s="29">
        <f t="shared" si="0"/>
        <v>0</v>
      </c>
      <c r="E10" s="30"/>
      <c r="F10" s="32">
        <v>7</v>
      </c>
      <c r="G10" s="32"/>
      <c r="H10" s="33"/>
      <c r="I10" s="29">
        <f>H10</f>
        <v>0</v>
      </c>
      <c r="J10" s="31"/>
      <c r="K10" s="32">
        <v>7</v>
      </c>
      <c r="L10" s="32"/>
      <c r="M10" s="33"/>
      <c r="N10" s="29">
        <f>M10</f>
        <v>0</v>
      </c>
      <c r="O10" s="31"/>
    </row>
    <row r="11" spans="1:15" s="24" customFormat="1" ht="13.5">
      <c r="A11" s="32">
        <v>8</v>
      </c>
      <c r="B11" s="32"/>
      <c r="C11" s="33"/>
      <c r="D11" s="29">
        <f>C11</f>
        <v>0</v>
      </c>
      <c r="E11" s="30"/>
      <c r="F11" s="32">
        <v>8</v>
      </c>
      <c r="G11" s="32"/>
      <c r="H11" s="33"/>
      <c r="I11" s="29">
        <f>H11</f>
        <v>0</v>
      </c>
      <c r="J11" s="31"/>
      <c r="K11" s="32">
        <v>8</v>
      </c>
      <c r="L11" s="32"/>
      <c r="M11" s="33"/>
      <c r="N11" s="29">
        <f>M11</f>
        <v>0</v>
      </c>
      <c r="O11" s="31"/>
    </row>
    <row r="12" spans="1:15" ht="13.5">
      <c r="A12" s="32">
        <v>9</v>
      </c>
      <c r="B12" s="32"/>
      <c r="C12" s="33"/>
      <c r="D12" s="29">
        <f aca="true" t="shared" si="1" ref="D12:D31">C12</f>
        <v>0</v>
      </c>
      <c r="E12" s="30"/>
      <c r="F12" s="32">
        <v>9</v>
      </c>
      <c r="G12" s="32"/>
      <c r="H12" s="33"/>
      <c r="I12" s="29">
        <f>H12</f>
        <v>0</v>
      </c>
      <c r="J12" s="31"/>
      <c r="K12" s="32">
        <v>9</v>
      </c>
      <c r="L12" s="32"/>
      <c r="M12" s="33"/>
      <c r="N12" s="29">
        <f>M12</f>
        <v>0</v>
      </c>
      <c r="O12" s="31"/>
    </row>
    <row r="13" spans="1:15" s="24" customFormat="1" ht="13.5">
      <c r="A13" s="36">
        <v>10</v>
      </c>
      <c r="B13" s="36">
        <v>2</v>
      </c>
      <c r="C13" s="37"/>
      <c r="D13" s="38">
        <f>C13*B13</f>
        <v>0</v>
      </c>
      <c r="E13" s="30"/>
      <c r="F13" s="36">
        <v>10</v>
      </c>
      <c r="G13" s="36">
        <v>2</v>
      </c>
      <c r="H13" s="37"/>
      <c r="I13" s="38">
        <f>H13*G13</f>
        <v>0</v>
      </c>
      <c r="J13" s="31"/>
      <c r="K13" s="36">
        <v>10</v>
      </c>
      <c r="L13" s="36">
        <v>2</v>
      </c>
      <c r="M13" s="37"/>
      <c r="N13" s="38">
        <f>M13*L13</f>
        <v>0</v>
      </c>
      <c r="O13" s="31"/>
    </row>
    <row r="14" spans="1:15" ht="13.5">
      <c r="A14" s="34">
        <v>11</v>
      </c>
      <c r="B14" s="34"/>
      <c r="C14" s="33"/>
      <c r="D14" s="35">
        <f t="shared" si="1"/>
        <v>0</v>
      </c>
      <c r="E14" s="30"/>
      <c r="F14" s="34">
        <v>11</v>
      </c>
      <c r="G14" s="34"/>
      <c r="H14" s="33"/>
      <c r="I14" s="35">
        <f>H14</f>
        <v>0</v>
      </c>
      <c r="J14" s="31"/>
      <c r="K14" s="34">
        <v>11</v>
      </c>
      <c r="L14" s="34"/>
      <c r="M14" s="33"/>
      <c r="N14" s="35">
        <f>M14</f>
        <v>0</v>
      </c>
      <c r="O14" s="31"/>
    </row>
    <row r="15" spans="1:15" ht="13.5">
      <c r="A15" s="34">
        <v>12</v>
      </c>
      <c r="B15" s="34"/>
      <c r="C15" s="33"/>
      <c r="D15" s="35">
        <f t="shared" si="1"/>
        <v>0</v>
      </c>
      <c r="E15" s="30"/>
      <c r="F15" s="34">
        <v>12</v>
      </c>
      <c r="G15" s="34"/>
      <c r="H15" s="33"/>
      <c r="I15" s="35">
        <f>H15</f>
        <v>0</v>
      </c>
      <c r="J15" s="31"/>
      <c r="K15" s="34">
        <v>12</v>
      </c>
      <c r="L15" s="34"/>
      <c r="M15" s="33"/>
      <c r="N15" s="35">
        <f>M15</f>
        <v>0</v>
      </c>
      <c r="O15" s="31"/>
    </row>
    <row r="16" spans="1:15" s="24" customFormat="1" ht="13.5">
      <c r="A16" s="34">
        <v>13</v>
      </c>
      <c r="B16" s="34"/>
      <c r="C16" s="33"/>
      <c r="D16" s="35">
        <f t="shared" si="1"/>
        <v>0</v>
      </c>
      <c r="E16" s="30"/>
      <c r="F16" s="34">
        <v>13</v>
      </c>
      <c r="G16" s="34"/>
      <c r="H16" s="33"/>
      <c r="I16" s="35">
        <f>H16</f>
        <v>0</v>
      </c>
      <c r="J16" s="31"/>
      <c r="K16" s="34">
        <v>13</v>
      </c>
      <c r="L16" s="34"/>
      <c r="M16" s="33"/>
      <c r="N16" s="35">
        <f>M16</f>
        <v>0</v>
      </c>
      <c r="O16" s="31"/>
    </row>
    <row r="17" spans="1:15" s="24" customFormat="1" ht="13.5">
      <c r="A17" s="36">
        <v>14</v>
      </c>
      <c r="B17" s="36">
        <v>2</v>
      </c>
      <c r="C17" s="37"/>
      <c r="D17" s="38">
        <f>C17*B17</f>
        <v>0</v>
      </c>
      <c r="E17" s="30"/>
      <c r="F17" s="36">
        <v>14</v>
      </c>
      <c r="G17" s="36">
        <v>2</v>
      </c>
      <c r="H17" s="37"/>
      <c r="I17" s="38">
        <f>H17*G17</f>
        <v>0</v>
      </c>
      <c r="J17" s="31"/>
      <c r="K17" s="36">
        <v>14</v>
      </c>
      <c r="L17" s="36">
        <v>2</v>
      </c>
      <c r="M17" s="37"/>
      <c r="N17" s="38">
        <f>M17*L17</f>
        <v>0</v>
      </c>
      <c r="O17" s="31"/>
    </row>
    <row r="18" spans="1:15" ht="13.5">
      <c r="A18" s="32">
        <v>15</v>
      </c>
      <c r="B18" s="32"/>
      <c r="C18" s="33"/>
      <c r="D18" s="29">
        <f t="shared" si="1"/>
        <v>0</v>
      </c>
      <c r="E18" s="30"/>
      <c r="F18" s="32">
        <v>15</v>
      </c>
      <c r="G18" s="32"/>
      <c r="H18" s="33"/>
      <c r="I18" s="29">
        <f aca="true" t="shared" si="2" ref="I18:I31">H18</f>
        <v>0</v>
      </c>
      <c r="J18" s="31"/>
      <c r="K18" s="32">
        <v>15</v>
      </c>
      <c r="L18" s="32"/>
      <c r="M18" s="33"/>
      <c r="N18" s="29">
        <f aca="true" t="shared" si="3" ref="N18:N31">M18</f>
        <v>0</v>
      </c>
      <c r="O18" s="31"/>
    </row>
    <row r="19" spans="1:15" ht="13.5">
      <c r="A19" s="32">
        <v>16</v>
      </c>
      <c r="B19" s="32"/>
      <c r="C19" s="33"/>
      <c r="D19" s="29">
        <f t="shared" si="1"/>
        <v>0</v>
      </c>
      <c r="E19" s="30"/>
      <c r="F19" s="32">
        <v>16</v>
      </c>
      <c r="G19" s="32"/>
      <c r="H19" s="33"/>
      <c r="I19" s="29">
        <f t="shared" si="2"/>
        <v>0</v>
      </c>
      <c r="J19" s="31"/>
      <c r="K19" s="32">
        <v>16</v>
      </c>
      <c r="L19" s="32"/>
      <c r="M19" s="33"/>
      <c r="N19" s="29">
        <f t="shared" si="3"/>
        <v>0</v>
      </c>
      <c r="O19" s="31"/>
    </row>
    <row r="20" spans="1:15" ht="13.5">
      <c r="A20" s="32">
        <v>17</v>
      </c>
      <c r="B20" s="32"/>
      <c r="C20" s="33"/>
      <c r="D20" s="29">
        <f t="shared" si="1"/>
        <v>0</v>
      </c>
      <c r="E20" s="30"/>
      <c r="F20" s="32">
        <v>17</v>
      </c>
      <c r="G20" s="32"/>
      <c r="H20" s="33"/>
      <c r="I20" s="29">
        <f t="shared" si="2"/>
        <v>0</v>
      </c>
      <c r="J20" s="31"/>
      <c r="K20" s="32">
        <v>17</v>
      </c>
      <c r="L20" s="32"/>
      <c r="M20" s="33"/>
      <c r="N20" s="29">
        <f t="shared" si="3"/>
        <v>0</v>
      </c>
      <c r="O20" s="31"/>
    </row>
    <row r="21" spans="1:15" s="24" customFormat="1" ht="13.5">
      <c r="A21" s="34">
        <v>18</v>
      </c>
      <c r="B21" s="34"/>
      <c r="C21" s="33"/>
      <c r="D21" s="35">
        <f t="shared" si="1"/>
        <v>0</v>
      </c>
      <c r="E21" s="30"/>
      <c r="F21" s="34">
        <v>18</v>
      </c>
      <c r="G21" s="34"/>
      <c r="H21" s="33"/>
      <c r="I21" s="35">
        <f t="shared" si="2"/>
        <v>0</v>
      </c>
      <c r="J21" s="31"/>
      <c r="K21" s="34">
        <v>18</v>
      </c>
      <c r="L21" s="34"/>
      <c r="M21" s="33"/>
      <c r="N21" s="35">
        <f t="shared" si="3"/>
        <v>0</v>
      </c>
      <c r="O21" s="31"/>
    </row>
    <row r="22" spans="1:15" ht="13.5">
      <c r="A22" s="32">
        <v>19</v>
      </c>
      <c r="B22" s="32"/>
      <c r="C22" s="33"/>
      <c r="D22" s="29">
        <f t="shared" si="1"/>
        <v>0</v>
      </c>
      <c r="E22" s="30"/>
      <c r="F22" s="32">
        <v>19</v>
      </c>
      <c r="G22" s="32"/>
      <c r="H22" s="33"/>
      <c r="I22" s="29">
        <f t="shared" si="2"/>
        <v>0</v>
      </c>
      <c r="J22" s="31"/>
      <c r="K22" s="32">
        <v>19</v>
      </c>
      <c r="L22" s="32"/>
      <c r="M22" s="33"/>
      <c r="N22" s="29">
        <f t="shared" si="3"/>
        <v>0</v>
      </c>
      <c r="O22" s="31"/>
    </row>
    <row r="23" spans="1:15" ht="13.5">
      <c r="A23" s="34">
        <v>20</v>
      </c>
      <c r="B23" s="32"/>
      <c r="C23" s="33"/>
      <c r="D23" s="29">
        <f t="shared" si="1"/>
        <v>0</v>
      </c>
      <c r="E23" s="30"/>
      <c r="F23" s="34">
        <v>20</v>
      </c>
      <c r="G23" s="32"/>
      <c r="H23" s="33"/>
      <c r="I23" s="29">
        <f t="shared" si="2"/>
        <v>0</v>
      </c>
      <c r="J23" s="31"/>
      <c r="K23" s="34">
        <v>20</v>
      </c>
      <c r="L23" s="32"/>
      <c r="M23" s="33"/>
      <c r="N23" s="29">
        <f t="shared" si="3"/>
        <v>0</v>
      </c>
      <c r="O23" s="31"/>
    </row>
    <row r="24" spans="1:15" ht="13.5">
      <c r="A24" s="32">
        <v>21</v>
      </c>
      <c r="B24" s="32"/>
      <c r="C24" s="33"/>
      <c r="D24" s="29">
        <f t="shared" si="1"/>
        <v>0</v>
      </c>
      <c r="E24" s="30"/>
      <c r="F24" s="32">
        <v>21</v>
      </c>
      <c r="G24" s="32"/>
      <c r="H24" s="33"/>
      <c r="I24" s="29">
        <f t="shared" si="2"/>
        <v>0</v>
      </c>
      <c r="J24" s="31"/>
      <c r="K24" s="32">
        <v>21</v>
      </c>
      <c r="L24" s="32"/>
      <c r="M24" s="33"/>
      <c r="N24" s="29">
        <f t="shared" si="3"/>
        <v>0</v>
      </c>
      <c r="O24" s="31"/>
    </row>
    <row r="25" spans="1:15" ht="13.5">
      <c r="A25" s="34">
        <v>22</v>
      </c>
      <c r="B25" s="32"/>
      <c r="C25" s="33"/>
      <c r="D25" s="29">
        <f t="shared" si="1"/>
        <v>0</v>
      </c>
      <c r="E25" s="30"/>
      <c r="F25" s="34">
        <v>22</v>
      </c>
      <c r="G25" s="32"/>
      <c r="H25" s="33"/>
      <c r="I25" s="29">
        <f t="shared" si="2"/>
        <v>0</v>
      </c>
      <c r="J25" s="31"/>
      <c r="K25" s="34">
        <v>22</v>
      </c>
      <c r="L25" s="32"/>
      <c r="M25" s="33"/>
      <c r="N25" s="29">
        <f t="shared" si="3"/>
        <v>0</v>
      </c>
      <c r="O25" s="31"/>
    </row>
    <row r="26" spans="1:15" ht="13.5">
      <c r="A26" s="32">
        <v>23</v>
      </c>
      <c r="B26" s="32"/>
      <c r="C26" s="33"/>
      <c r="D26" s="29">
        <f t="shared" si="1"/>
        <v>0</v>
      </c>
      <c r="E26" s="30"/>
      <c r="F26" s="32">
        <v>23</v>
      </c>
      <c r="G26" s="32"/>
      <c r="H26" s="33"/>
      <c r="I26" s="29">
        <f t="shared" si="2"/>
        <v>0</v>
      </c>
      <c r="J26" s="31"/>
      <c r="K26" s="32">
        <v>23</v>
      </c>
      <c r="L26" s="32"/>
      <c r="M26" s="33"/>
      <c r="N26" s="29">
        <f t="shared" si="3"/>
        <v>0</v>
      </c>
      <c r="O26" s="31"/>
    </row>
    <row r="27" spans="1:15" ht="13.5">
      <c r="A27" s="34">
        <v>24</v>
      </c>
      <c r="B27" s="32"/>
      <c r="C27" s="33"/>
      <c r="D27" s="29">
        <f t="shared" si="1"/>
        <v>0</v>
      </c>
      <c r="E27" s="30"/>
      <c r="F27" s="34">
        <v>24</v>
      </c>
      <c r="G27" s="32"/>
      <c r="H27" s="33"/>
      <c r="I27" s="29">
        <f t="shared" si="2"/>
        <v>0</v>
      </c>
      <c r="J27" s="31"/>
      <c r="K27" s="34">
        <v>24</v>
      </c>
      <c r="L27" s="32"/>
      <c r="M27" s="33"/>
      <c r="N27" s="29">
        <f t="shared" si="3"/>
        <v>0</v>
      </c>
      <c r="O27" s="31"/>
    </row>
    <row r="28" spans="1:15" ht="13.5">
      <c r="A28" s="32">
        <v>25</v>
      </c>
      <c r="B28" s="32"/>
      <c r="C28" s="33"/>
      <c r="D28" s="29">
        <f t="shared" si="1"/>
        <v>0</v>
      </c>
      <c r="E28" s="30"/>
      <c r="F28" s="32">
        <v>25</v>
      </c>
      <c r="G28" s="32"/>
      <c r="H28" s="33"/>
      <c r="I28" s="29">
        <f t="shared" si="2"/>
        <v>0</v>
      </c>
      <c r="J28" s="31"/>
      <c r="K28" s="32">
        <v>25</v>
      </c>
      <c r="L28" s="32"/>
      <c r="M28" s="33"/>
      <c r="N28" s="29">
        <f t="shared" si="3"/>
        <v>0</v>
      </c>
      <c r="O28" s="31"/>
    </row>
    <row r="29" spans="1:15" ht="13.5">
      <c r="A29" s="34">
        <v>26</v>
      </c>
      <c r="B29" s="32"/>
      <c r="C29" s="33"/>
      <c r="D29" s="29">
        <f t="shared" si="1"/>
        <v>0</v>
      </c>
      <c r="E29" s="30"/>
      <c r="F29" s="34">
        <v>26</v>
      </c>
      <c r="G29" s="32"/>
      <c r="H29" s="33"/>
      <c r="I29" s="29">
        <f t="shared" si="2"/>
        <v>0</v>
      </c>
      <c r="J29" s="31"/>
      <c r="K29" s="34">
        <v>26</v>
      </c>
      <c r="L29" s="32"/>
      <c r="M29" s="33"/>
      <c r="N29" s="29">
        <f t="shared" si="3"/>
        <v>0</v>
      </c>
      <c r="O29" s="31"/>
    </row>
    <row r="30" spans="1:15" ht="13.5">
      <c r="A30" s="32">
        <v>27</v>
      </c>
      <c r="B30" s="32"/>
      <c r="C30" s="33"/>
      <c r="D30" s="29">
        <f t="shared" si="1"/>
        <v>0</v>
      </c>
      <c r="E30" s="30"/>
      <c r="F30" s="32">
        <v>27</v>
      </c>
      <c r="G30" s="32"/>
      <c r="H30" s="33"/>
      <c r="I30" s="29">
        <f t="shared" si="2"/>
        <v>0</v>
      </c>
      <c r="J30" s="31"/>
      <c r="K30" s="32">
        <v>27</v>
      </c>
      <c r="L30" s="32"/>
      <c r="M30" s="33"/>
      <c r="N30" s="29">
        <f t="shared" si="3"/>
        <v>0</v>
      </c>
      <c r="O30" s="31"/>
    </row>
    <row r="31" spans="1:15" ht="13.5">
      <c r="A31" s="34">
        <v>28</v>
      </c>
      <c r="B31" s="32"/>
      <c r="C31" s="33"/>
      <c r="D31" s="29">
        <f t="shared" si="1"/>
        <v>0</v>
      </c>
      <c r="E31" s="30"/>
      <c r="F31" s="34">
        <v>28</v>
      </c>
      <c r="G31" s="32"/>
      <c r="H31" s="33"/>
      <c r="I31" s="29">
        <f t="shared" si="2"/>
        <v>0</v>
      </c>
      <c r="J31" s="31"/>
      <c r="K31" s="34">
        <v>28</v>
      </c>
      <c r="L31" s="32"/>
      <c r="M31" s="33"/>
      <c r="N31" s="29">
        <f t="shared" si="3"/>
        <v>0</v>
      </c>
      <c r="O31" s="31"/>
    </row>
    <row r="32" spans="1:15" s="42" customFormat="1" ht="18.75" customHeight="1">
      <c r="A32" s="155"/>
      <c r="B32" s="155"/>
      <c r="C32" s="155"/>
      <c r="D32" s="39">
        <f>SUM(D4:D31)</f>
        <v>0</v>
      </c>
      <c r="E32" s="40"/>
      <c r="F32" s="155"/>
      <c r="G32" s="155"/>
      <c r="H32" s="155"/>
      <c r="I32" s="39">
        <f>SUM(I4:I31)</f>
        <v>0</v>
      </c>
      <c r="J32" s="41"/>
      <c r="K32" s="155"/>
      <c r="L32" s="155"/>
      <c r="M32" s="155"/>
      <c r="N32" s="39">
        <f>SUM(N4:N31)</f>
        <v>0</v>
      </c>
      <c r="O32" s="41"/>
    </row>
    <row r="33" spans="1:15" ht="15">
      <c r="A33" s="43">
        <v>1</v>
      </c>
      <c r="B33" s="43">
        <v>1</v>
      </c>
      <c r="C33" s="33"/>
      <c r="D33" s="29">
        <f>C33</f>
        <v>0</v>
      </c>
      <c r="E33" s="30"/>
      <c r="F33" s="43">
        <v>1</v>
      </c>
      <c r="G33" s="43">
        <v>1</v>
      </c>
      <c r="H33" s="33"/>
      <c r="I33" s="29">
        <f>H33</f>
        <v>0</v>
      </c>
      <c r="J33" s="31"/>
      <c r="K33" s="43">
        <v>1</v>
      </c>
      <c r="L33" s="43">
        <v>1</v>
      </c>
      <c r="M33" s="33"/>
      <c r="N33" s="29">
        <f>M33</f>
        <v>0</v>
      </c>
      <c r="O33" s="31"/>
    </row>
    <row r="34" spans="1:15" ht="15">
      <c r="A34" s="43">
        <v>2</v>
      </c>
      <c r="B34" s="43">
        <v>1</v>
      </c>
      <c r="C34" s="33"/>
      <c r="D34" s="29">
        <f>C34</f>
        <v>0</v>
      </c>
      <c r="E34" s="30"/>
      <c r="F34" s="43">
        <v>2</v>
      </c>
      <c r="G34" s="43">
        <v>1</v>
      </c>
      <c r="H34" s="33"/>
      <c r="I34" s="29">
        <f>H34</f>
        <v>0</v>
      </c>
      <c r="J34" s="31"/>
      <c r="K34" s="43">
        <v>2</v>
      </c>
      <c r="L34" s="43">
        <v>1</v>
      </c>
      <c r="M34" s="33"/>
      <c r="N34" s="29">
        <f>M34</f>
        <v>0</v>
      </c>
      <c r="O34" s="31"/>
    </row>
    <row r="35" spans="1:15" ht="15">
      <c r="A35" s="43">
        <v>3</v>
      </c>
      <c r="B35" s="43">
        <v>2</v>
      </c>
      <c r="C35" s="33"/>
      <c r="D35" s="29">
        <f>C35*2</f>
        <v>0</v>
      </c>
      <c r="E35" s="30"/>
      <c r="F35" s="43">
        <v>3</v>
      </c>
      <c r="G35" s="43">
        <v>2</v>
      </c>
      <c r="H35" s="33"/>
      <c r="I35" s="29">
        <f>H35*2</f>
        <v>0</v>
      </c>
      <c r="J35" s="31"/>
      <c r="K35" s="43">
        <v>3</v>
      </c>
      <c r="L35" s="43">
        <v>2</v>
      </c>
      <c r="M35" s="33"/>
      <c r="N35" s="29">
        <f>M35*2</f>
        <v>0</v>
      </c>
      <c r="O35" s="31"/>
    </row>
    <row r="36" spans="1:15" ht="15">
      <c r="A36" s="43">
        <v>4</v>
      </c>
      <c r="B36" s="43">
        <v>2</v>
      </c>
      <c r="C36" s="33"/>
      <c r="D36" s="29">
        <f>C36*2</f>
        <v>0</v>
      </c>
      <c r="E36" s="30"/>
      <c r="F36" s="43">
        <v>4</v>
      </c>
      <c r="G36" s="43">
        <v>2</v>
      </c>
      <c r="H36" s="33"/>
      <c r="I36" s="29">
        <f>H36*2</f>
        <v>0</v>
      </c>
      <c r="J36" s="31"/>
      <c r="K36" s="43">
        <v>4</v>
      </c>
      <c r="L36" s="43">
        <v>2</v>
      </c>
      <c r="M36" s="33"/>
      <c r="N36" s="29">
        <f>M36*2</f>
        <v>0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0</v>
      </c>
      <c r="E37" s="40"/>
      <c r="F37" s="156"/>
      <c r="G37" s="156"/>
      <c r="H37" s="156"/>
      <c r="I37" s="39">
        <f>SUM(I33:I36)</f>
        <v>0</v>
      </c>
      <c r="J37" s="41"/>
      <c r="K37" s="155"/>
      <c r="L37" s="155"/>
      <c r="M37" s="155"/>
      <c r="N37" s="39">
        <f>SUM(N33:N36)</f>
        <v>0</v>
      </c>
      <c r="O37" s="41"/>
    </row>
    <row r="38" spans="1:15" ht="18.75" customHeight="1">
      <c r="A38" s="157"/>
      <c r="B38" s="157"/>
      <c r="C38" s="44">
        <f>SUM(D32+D37)-$D40-$D41</f>
        <v>0</v>
      </c>
      <c r="D38" s="45">
        <f>C38*100/370</f>
        <v>0</v>
      </c>
      <c r="E38" s="46"/>
      <c r="F38" s="157"/>
      <c r="G38" s="157"/>
      <c r="H38" s="44">
        <f>SUM(I32+I37)-$D40-$D41</f>
        <v>0</v>
      </c>
      <c r="I38" s="45">
        <f>H38*100/370</f>
        <v>0</v>
      </c>
      <c r="J38" s="38"/>
      <c r="K38" s="47"/>
      <c r="L38" s="48"/>
      <c r="M38" s="44">
        <f>SUM(N32+N37)-$D40-$D41</f>
        <v>0</v>
      </c>
      <c r="N38" s="45">
        <f>M38*100/370</f>
        <v>0</v>
      </c>
      <c r="O38" s="38"/>
    </row>
    <row r="40" spans="1:13" ht="18.75">
      <c r="A40" s="49" t="s">
        <v>18</v>
      </c>
      <c r="D40" s="50">
        <v>0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0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0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0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'!F12</f>
        <v>Бурбон, 2004, мер., т.-гн., УВП, 152Багрянець-1086Бірма, 702642, Плачкова Марія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'!C12</f>
        <v>Колганова Олександра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'!G12</f>
        <v>КСК "Світозар", Київська обл.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 selectLockedCells="1" selectUnlockedCells="1"/>
  <mergeCells count="19">
    <mergeCell ref="M46:N46"/>
    <mergeCell ref="D47:N47"/>
    <mergeCell ref="A38:B38"/>
    <mergeCell ref="F38:G38"/>
    <mergeCell ref="A32:C32"/>
    <mergeCell ref="F32:H32"/>
    <mergeCell ref="K32:M32"/>
    <mergeCell ref="F37:H37"/>
    <mergeCell ref="K37:M37"/>
    <mergeCell ref="A49:O49"/>
    <mergeCell ref="A42:C42"/>
    <mergeCell ref="A43:C43"/>
    <mergeCell ref="D45:N45"/>
    <mergeCell ref="D46:I46"/>
    <mergeCell ref="A1:O1"/>
    <mergeCell ref="A2:D2"/>
    <mergeCell ref="F2:I2"/>
    <mergeCell ref="K2:N2"/>
    <mergeCell ref="A37:C37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AK49"/>
  <sheetViews>
    <sheetView zoomScalePageLayoutView="0" workbookViewId="0" topLeftCell="A28">
      <selection activeCell="O43" sqref="O43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6</v>
      </c>
      <c r="D4" s="29">
        <f aca="true" t="shared" si="0" ref="D4:D10">C4</f>
        <v>6</v>
      </c>
      <c r="E4" s="30"/>
      <c r="F4" s="32">
        <v>1</v>
      </c>
      <c r="G4" s="32"/>
      <c r="H4" s="33">
        <v>6</v>
      </c>
      <c r="I4" s="29">
        <f>H4</f>
        <v>6</v>
      </c>
      <c r="J4" s="31"/>
      <c r="K4" s="32">
        <v>1</v>
      </c>
      <c r="L4" s="32"/>
      <c r="M4" s="33">
        <v>6</v>
      </c>
      <c r="N4" s="29">
        <f>M4</f>
        <v>6</v>
      </c>
      <c r="O4" s="31"/>
    </row>
    <row r="5" spans="1:15" ht="13.5">
      <c r="A5" s="32">
        <v>2</v>
      </c>
      <c r="B5" s="32"/>
      <c r="C5" s="33">
        <v>5.5</v>
      </c>
      <c r="D5" s="29">
        <f t="shared" si="0"/>
        <v>5.5</v>
      </c>
      <c r="E5" s="30"/>
      <c r="F5" s="32">
        <v>2</v>
      </c>
      <c r="G5" s="32"/>
      <c r="H5" s="33">
        <v>6</v>
      </c>
      <c r="I5" s="29">
        <f>H5</f>
        <v>6</v>
      </c>
      <c r="J5" s="31"/>
      <c r="K5" s="32">
        <v>2</v>
      </c>
      <c r="L5" s="32"/>
      <c r="M5" s="33">
        <v>5</v>
      </c>
      <c r="N5" s="29">
        <f>M5</f>
        <v>5</v>
      </c>
      <c r="O5" s="31"/>
    </row>
    <row r="6" spans="1:15" ht="13.5">
      <c r="A6" s="34">
        <v>3</v>
      </c>
      <c r="B6" s="34"/>
      <c r="C6" s="33">
        <v>5.5</v>
      </c>
      <c r="D6" s="35">
        <f t="shared" si="0"/>
        <v>5.5</v>
      </c>
      <c r="E6" s="30"/>
      <c r="F6" s="34">
        <v>3</v>
      </c>
      <c r="G6" s="34"/>
      <c r="H6" s="33">
        <v>5.5</v>
      </c>
      <c r="I6" s="35">
        <f>H6</f>
        <v>5.5</v>
      </c>
      <c r="J6" s="31"/>
      <c r="K6" s="34">
        <v>3</v>
      </c>
      <c r="L6" s="34"/>
      <c r="M6" s="33">
        <v>5</v>
      </c>
      <c r="N6" s="35">
        <f>M6</f>
        <v>5</v>
      </c>
      <c r="O6" s="31"/>
    </row>
    <row r="7" spans="1:15" s="24" customFormat="1" ht="13.5">
      <c r="A7" s="34">
        <v>4</v>
      </c>
      <c r="B7" s="34"/>
      <c r="C7" s="33">
        <v>5.5</v>
      </c>
      <c r="D7" s="35">
        <f t="shared" si="0"/>
        <v>5.5</v>
      </c>
      <c r="E7" s="30"/>
      <c r="F7" s="34">
        <v>4</v>
      </c>
      <c r="G7" s="34"/>
      <c r="H7" s="33">
        <v>5</v>
      </c>
      <c r="I7" s="35">
        <f>H7</f>
        <v>5</v>
      </c>
      <c r="J7" s="31"/>
      <c r="K7" s="34">
        <v>4</v>
      </c>
      <c r="L7" s="34"/>
      <c r="M7" s="33">
        <v>5</v>
      </c>
      <c r="N7" s="35">
        <f>M7</f>
        <v>5</v>
      </c>
      <c r="O7" s="31"/>
    </row>
    <row r="8" spans="1:15" s="24" customFormat="1" ht="13.5">
      <c r="A8" s="34">
        <v>5</v>
      </c>
      <c r="B8" s="34"/>
      <c r="C8" s="33">
        <v>6</v>
      </c>
      <c r="D8" s="35">
        <f t="shared" si="0"/>
        <v>6</v>
      </c>
      <c r="E8" s="30"/>
      <c r="F8" s="34">
        <v>5</v>
      </c>
      <c r="G8" s="34"/>
      <c r="H8" s="33">
        <v>5</v>
      </c>
      <c r="I8" s="35">
        <f>H8</f>
        <v>5</v>
      </c>
      <c r="J8" s="31"/>
      <c r="K8" s="34">
        <v>5</v>
      </c>
      <c r="L8" s="34"/>
      <c r="M8" s="33">
        <v>5</v>
      </c>
      <c r="N8" s="35">
        <f>M8</f>
        <v>5</v>
      </c>
      <c r="O8" s="31"/>
    </row>
    <row r="9" spans="1:15" ht="13.5">
      <c r="A9" s="36">
        <v>6</v>
      </c>
      <c r="B9" s="36">
        <v>2</v>
      </c>
      <c r="C9" s="37">
        <v>6</v>
      </c>
      <c r="D9" s="38">
        <f>C9*B9</f>
        <v>12</v>
      </c>
      <c r="E9" s="30"/>
      <c r="F9" s="36">
        <v>6</v>
      </c>
      <c r="G9" s="36">
        <v>2</v>
      </c>
      <c r="H9" s="37">
        <v>5</v>
      </c>
      <c r="I9" s="38">
        <f>H9*G9</f>
        <v>10</v>
      </c>
      <c r="J9" s="31"/>
      <c r="K9" s="36">
        <v>6</v>
      </c>
      <c r="L9" s="36">
        <v>2</v>
      </c>
      <c r="M9" s="37">
        <v>5</v>
      </c>
      <c r="N9" s="38">
        <f>M9*L9</f>
        <v>10</v>
      </c>
      <c r="O9" s="31"/>
    </row>
    <row r="10" spans="1:15" ht="13.5">
      <c r="A10" s="32">
        <v>7</v>
      </c>
      <c r="B10" s="32"/>
      <c r="C10" s="33">
        <v>5.5</v>
      </c>
      <c r="D10" s="29">
        <f t="shared" si="0"/>
        <v>5.5</v>
      </c>
      <c r="E10" s="30"/>
      <c r="F10" s="32">
        <v>7</v>
      </c>
      <c r="G10" s="32"/>
      <c r="H10" s="33">
        <v>5.5</v>
      </c>
      <c r="I10" s="29">
        <f>H10</f>
        <v>5.5</v>
      </c>
      <c r="J10" s="31"/>
      <c r="K10" s="32">
        <v>7</v>
      </c>
      <c r="L10" s="32"/>
      <c r="M10" s="33">
        <v>5</v>
      </c>
      <c r="N10" s="29">
        <f>M10</f>
        <v>5</v>
      </c>
      <c r="O10" s="31"/>
    </row>
    <row r="11" spans="1:15" s="24" customFormat="1" ht="13.5">
      <c r="A11" s="32">
        <v>8</v>
      </c>
      <c r="B11" s="32"/>
      <c r="C11" s="33">
        <v>6</v>
      </c>
      <c r="D11" s="29">
        <f>C11</f>
        <v>6</v>
      </c>
      <c r="E11" s="30"/>
      <c r="F11" s="32">
        <v>8</v>
      </c>
      <c r="G11" s="32"/>
      <c r="H11" s="33">
        <v>5.5</v>
      </c>
      <c r="I11" s="29">
        <f>H11</f>
        <v>5.5</v>
      </c>
      <c r="J11" s="31"/>
      <c r="K11" s="32">
        <v>8</v>
      </c>
      <c r="L11" s="32"/>
      <c r="M11" s="33">
        <v>5</v>
      </c>
      <c r="N11" s="29">
        <f>M11</f>
        <v>5</v>
      </c>
      <c r="O11" s="31"/>
    </row>
    <row r="12" spans="1:15" ht="13.5">
      <c r="A12" s="32">
        <v>9</v>
      </c>
      <c r="B12" s="32"/>
      <c r="C12" s="33">
        <v>6</v>
      </c>
      <c r="D12" s="29">
        <f aca="true" t="shared" si="1" ref="D12:D31">C12</f>
        <v>6</v>
      </c>
      <c r="E12" s="30"/>
      <c r="F12" s="32">
        <v>9</v>
      </c>
      <c r="G12" s="32"/>
      <c r="H12" s="33">
        <v>5.5</v>
      </c>
      <c r="I12" s="29">
        <f>H12</f>
        <v>5.5</v>
      </c>
      <c r="J12" s="31"/>
      <c r="K12" s="32">
        <v>9</v>
      </c>
      <c r="L12" s="32"/>
      <c r="M12" s="33">
        <v>5</v>
      </c>
      <c r="N12" s="29">
        <f>M12</f>
        <v>5</v>
      </c>
      <c r="O12" s="31"/>
    </row>
    <row r="13" spans="1:15" s="24" customFormat="1" ht="13.5">
      <c r="A13" s="36">
        <v>10</v>
      </c>
      <c r="B13" s="36">
        <v>2</v>
      </c>
      <c r="C13" s="37">
        <v>5.5</v>
      </c>
      <c r="D13" s="38">
        <f>C13*B13</f>
        <v>11</v>
      </c>
      <c r="E13" s="30"/>
      <c r="F13" s="36">
        <v>10</v>
      </c>
      <c r="G13" s="36">
        <v>2</v>
      </c>
      <c r="H13" s="37">
        <v>5.5</v>
      </c>
      <c r="I13" s="38">
        <f>H13*G13</f>
        <v>11</v>
      </c>
      <c r="J13" s="31"/>
      <c r="K13" s="36">
        <v>10</v>
      </c>
      <c r="L13" s="36">
        <v>2</v>
      </c>
      <c r="M13" s="37">
        <v>5</v>
      </c>
      <c r="N13" s="38">
        <f>M13*L13</f>
        <v>10</v>
      </c>
      <c r="O13" s="31"/>
    </row>
    <row r="14" spans="1:15" ht="13.5">
      <c r="A14" s="34">
        <v>11</v>
      </c>
      <c r="B14" s="34"/>
      <c r="C14" s="33">
        <v>6</v>
      </c>
      <c r="D14" s="35">
        <f t="shared" si="1"/>
        <v>6</v>
      </c>
      <c r="E14" s="30"/>
      <c r="F14" s="34">
        <v>11</v>
      </c>
      <c r="G14" s="34"/>
      <c r="H14" s="33">
        <v>5.5</v>
      </c>
      <c r="I14" s="35">
        <f>H14</f>
        <v>5.5</v>
      </c>
      <c r="J14" s="31"/>
      <c r="K14" s="34">
        <v>11</v>
      </c>
      <c r="L14" s="34"/>
      <c r="M14" s="33">
        <v>5</v>
      </c>
      <c r="N14" s="35">
        <f>M14</f>
        <v>5</v>
      </c>
      <c r="O14" s="31"/>
    </row>
    <row r="15" spans="1:15" ht="13.5">
      <c r="A15" s="34">
        <v>12</v>
      </c>
      <c r="B15" s="34"/>
      <c r="C15" s="33">
        <v>5</v>
      </c>
      <c r="D15" s="35">
        <f t="shared" si="1"/>
        <v>5</v>
      </c>
      <c r="E15" s="30"/>
      <c r="F15" s="34">
        <v>12</v>
      </c>
      <c r="G15" s="34"/>
      <c r="H15" s="33">
        <v>5</v>
      </c>
      <c r="I15" s="35">
        <f>H15</f>
        <v>5</v>
      </c>
      <c r="J15" s="31"/>
      <c r="K15" s="34">
        <v>12</v>
      </c>
      <c r="L15" s="34"/>
      <c r="M15" s="33">
        <v>5</v>
      </c>
      <c r="N15" s="35">
        <f>M15</f>
        <v>5</v>
      </c>
      <c r="O15" s="31"/>
    </row>
    <row r="16" spans="1:15" s="24" customFormat="1" ht="13.5">
      <c r="A16" s="34">
        <v>13</v>
      </c>
      <c r="B16" s="34"/>
      <c r="C16" s="33">
        <v>6</v>
      </c>
      <c r="D16" s="35">
        <f t="shared" si="1"/>
        <v>6</v>
      </c>
      <c r="E16" s="30"/>
      <c r="F16" s="34">
        <v>13</v>
      </c>
      <c r="G16" s="34"/>
      <c r="H16" s="33">
        <v>6</v>
      </c>
      <c r="I16" s="35">
        <f>H16</f>
        <v>6</v>
      </c>
      <c r="J16" s="31"/>
      <c r="K16" s="34">
        <v>13</v>
      </c>
      <c r="L16" s="34"/>
      <c r="M16" s="33">
        <v>5.5</v>
      </c>
      <c r="N16" s="35">
        <f>M16</f>
        <v>5.5</v>
      </c>
      <c r="O16" s="31"/>
    </row>
    <row r="17" spans="1:15" s="24" customFormat="1" ht="13.5">
      <c r="A17" s="36">
        <v>14</v>
      </c>
      <c r="B17" s="36">
        <v>2</v>
      </c>
      <c r="C17" s="37">
        <v>5</v>
      </c>
      <c r="D17" s="38">
        <f>C17*B17</f>
        <v>10</v>
      </c>
      <c r="E17" s="30"/>
      <c r="F17" s="36">
        <v>14</v>
      </c>
      <c r="G17" s="36">
        <v>2</v>
      </c>
      <c r="H17" s="37">
        <v>5</v>
      </c>
      <c r="I17" s="38">
        <f>H17*G17</f>
        <v>10</v>
      </c>
      <c r="J17" s="31"/>
      <c r="K17" s="36">
        <v>14</v>
      </c>
      <c r="L17" s="36">
        <v>2</v>
      </c>
      <c r="M17" s="37">
        <v>5.5</v>
      </c>
      <c r="N17" s="38">
        <f>M17*L17</f>
        <v>11</v>
      </c>
      <c r="O17" s="31"/>
    </row>
    <row r="18" spans="1:15" ht="13.5">
      <c r="A18" s="32">
        <v>15</v>
      </c>
      <c r="B18" s="32"/>
      <c r="C18" s="33">
        <v>5.5</v>
      </c>
      <c r="D18" s="29">
        <f t="shared" si="1"/>
        <v>5.5</v>
      </c>
      <c r="E18" s="30"/>
      <c r="F18" s="32">
        <v>15</v>
      </c>
      <c r="G18" s="32"/>
      <c r="H18" s="33">
        <v>5.5</v>
      </c>
      <c r="I18" s="29">
        <f aca="true" t="shared" si="2" ref="I18:I31">H18</f>
        <v>5.5</v>
      </c>
      <c r="J18" s="31"/>
      <c r="K18" s="32">
        <v>15</v>
      </c>
      <c r="L18" s="32"/>
      <c r="M18" s="33">
        <v>5</v>
      </c>
      <c r="N18" s="29">
        <f aca="true" t="shared" si="3" ref="N18:N31">M18</f>
        <v>5</v>
      </c>
      <c r="O18" s="31"/>
    </row>
    <row r="19" spans="1:15" ht="13.5">
      <c r="A19" s="32">
        <v>16</v>
      </c>
      <c r="B19" s="32"/>
      <c r="C19" s="33">
        <v>6</v>
      </c>
      <c r="D19" s="29">
        <f t="shared" si="1"/>
        <v>6</v>
      </c>
      <c r="E19" s="30"/>
      <c r="F19" s="32">
        <v>16</v>
      </c>
      <c r="G19" s="32"/>
      <c r="H19" s="33">
        <v>6</v>
      </c>
      <c r="I19" s="29">
        <f t="shared" si="2"/>
        <v>6</v>
      </c>
      <c r="J19" s="31"/>
      <c r="K19" s="32">
        <v>16</v>
      </c>
      <c r="L19" s="32"/>
      <c r="M19" s="33">
        <v>6</v>
      </c>
      <c r="N19" s="29">
        <f t="shared" si="3"/>
        <v>6</v>
      </c>
      <c r="O19" s="31"/>
    </row>
    <row r="20" spans="1:15" ht="13.5">
      <c r="A20" s="32">
        <v>17</v>
      </c>
      <c r="B20" s="32"/>
      <c r="C20" s="33">
        <v>6</v>
      </c>
      <c r="D20" s="29">
        <f t="shared" si="1"/>
        <v>6</v>
      </c>
      <c r="E20" s="30"/>
      <c r="F20" s="32">
        <v>17</v>
      </c>
      <c r="G20" s="32"/>
      <c r="H20" s="33">
        <v>6</v>
      </c>
      <c r="I20" s="29">
        <f t="shared" si="2"/>
        <v>6</v>
      </c>
      <c r="J20" s="31"/>
      <c r="K20" s="32">
        <v>17</v>
      </c>
      <c r="L20" s="32"/>
      <c r="M20" s="33">
        <v>5.5</v>
      </c>
      <c r="N20" s="29">
        <f t="shared" si="3"/>
        <v>5.5</v>
      </c>
      <c r="O20" s="31"/>
    </row>
    <row r="21" spans="1:15" s="24" customFormat="1" ht="13.5">
      <c r="A21" s="34">
        <v>18</v>
      </c>
      <c r="B21" s="34"/>
      <c r="C21" s="33">
        <v>5.5</v>
      </c>
      <c r="D21" s="35">
        <f t="shared" si="1"/>
        <v>5.5</v>
      </c>
      <c r="E21" s="30"/>
      <c r="F21" s="34">
        <v>18</v>
      </c>
      <c r="G21" s="34"/>
      <c r="H21" s="33">
        <v>6</v>
      </c>
      <c r="I21" s="35">
        <f t="shared" si="2"/>
        <v>6</v>
      </c>
      <c r="J21" s="31"/>
      <c r="K21" s="34">
        <v>18</v>
      </c>
      <c r="L21" s="34"/>
      <c r="M21" s="33">
        <v>5.5</v>
      </c>
      <c r="N21" s="35">
        <f t="shared" si="3"/>
        <v>5.5</v>
      </c>
      <c r="O21" s="31"/>
    </row>
    <row r="22" spans="1:15" ht="13.5">
      <c r="A22" s="32">
        <v>19</v>
      </c>
      <c r="B22" s="32"/>
      <c r="C22" s="33">
        <v>6</v>
      </c>
      <c r="D22" s="29">
        <f t="shared" si="1"/>
        <v>6</v>
      </c>
      <c r="E22" s="30"/>
      <c r="F22" s="32">
        <v>19</v>
      </c>
      <c r="G22" s="32"/>
      <c r="H22" s="33">
        <v>5.5</v>
      </c>
      <c r="I22" s="29">
        <f t="shared" si="2"/>
        <v>5.5</v>
      </c>
      <c r="J22" s="31"/>
      <c r="K22" s="32">
        <v>19</v>
      </c>
      <c r="L22" s="32"/>
      <c r="M22" s="33">
        <v>5.5</v>
      </c>
      <c r="N22" s="29">
        <f t="shared" si="3"/>
        <v>5.5</v>
      </c>
      <c r="O22" s="31"/>
    </row>
    <row r="23" spans="1:15" ht="13.5">
      <c r="A23" s="34">
        <v>20</v>
      </c>
      <c r="B23" s="32"/>
      <c r="C23" s="33">
        <v>5</v>
      </c>
      <c r="D23" s="29">
        <f t="shared" si="1"/>
        <v>5</v>
      </c>
      <c r="E23" s="30"/>
      <c r="F23" s="34">
        <v>20</v>
      </c>
      <c r="G23" s="32"/>
      <c r="H23" s="33">
        <v>5</v>
      </c>
      <c r="I23" s="29">
        <f t="shared" si="2"/>
        <v>5</v>
      </c>
      <c r="J23" s="31"/>
      <c r="K23" s="34">
        <v>20</v>
      </c>
      <c r="L23" s="32"/>
      <c r="M23" s="33">
        <v>5</v>
      </c>
      <c r="N23" s="29">
        <f t="shared" si="3"/>
        <v>5</v>
      </c>
      <c r="O23" s="31"/>
    </row>
    <row r="24" spans="1:15" ht="13.5">
      <c r="A24" s="32">
        <v>21</v>
      </c>
      <c r="B24" s="32"/>
      <c r="C24" s="33">
        <v>6</v>
      </c>
      <c r="D24" s="29">
        <f t="shared" si="1"/>
        <v>6</v>
      </c>
      <c r="E24" s="30"/>
      <c r="F24" s="32">
        <v>21</v>
      </c>
      <c r="G24" s="32"/>
      <c r="H24" s="33">
        <v>6</v>
      </c>
      <c r="I24" s="29">
        <f t="shared" si="2"/>
        <v>6</v>
      </c>
      <c r="J24" s="31"/>
      <c r="K24" s="32">
        <v>21</v>
      </c>
      <c r="L24" s="32"/>
      <c r="M24" s="33">
        <v>5</v>
      </c>
      <c r="N24" s="29">
        <f t="shared" si="3"/>
        <v>5</v>
      </c>
      <c r="O24" s="31"/>
    </row>
    <row r="25" spans="1:15" ht="13.5">
      <c r="A25" s="34">
        <v>22</v>
      </c>
      <c r="B25" s="32"/>
      <c r="C25" s="33">
        <v>5.5</v>
      </c>
      <c r="D25" s="29">
        <f t="shared" si="1"/>
        <v>5.5</v>
      </c>
      <c r="E25" s="30"/>
      <c r="F25" s="34">
        <v>22</v>
      </c>
      <c r="G25" s="32"/>
      <c r="H25" s="33">
        <v>5.5</v>
      </c>
      <c r="I25" s="29">
        <f t="shared" si="2"/>
        <v>5.5</v>
      </c>
      <c r="J25" s="31"/>
      <c r="K25" s="34">
        <v>22</v>
      </c>
      <c r="L25" s="32"/>
      <c r="M25" s="33">
        <v>5.5</v>
      </c>
      <c r="N25" s="29">
        <f t="shared" si="3"/>
        <v>5.5</v>
      </c>
      <c r="O25" s="31"/>
    </row>
    <row r="26" spans="1:15" ht="13.5">
      <c r="A26" s="32">
        <v>23</v>
      </c>
      <c r="B26" s="32"/>
      <c r="C26" s="33">
        <v>6</v>
      </c>
      <c r="D26" s="29">
        <f t="shared" si="1"/>
        <v>6</v>
      </c>
      <c r="E26" s="30"/>
      <c r="F26" s="32">
        <v>23</v>
      </c>
      <c r="G26" s="32"/>
      <c r="H26" s="33">
        <v>5.5</v>
      </c>
      <c r="I26" s="29">
        <f t="shared" si="2"/>
        <v>5.5</v>
      </c>
      <c r="J26" s="31"/>
      <c r="K26" s="32">
        <v>23</v>
      </c>
      <c r="L26" s="32"/>
      <c r="M26" s="33">
        <v>5</v>
      </c>
      <c r="N26" s="29">
        <f t="shared" si="3"/>
        <v>5</v>
      </c>
      <c r="O26" s="31"/>
    </row>
    <row r="27" spans="1:15" ht="13.5">
      <c r="A27" s="34">
        <v>24</v>
      </c>
      <c r="B27" s="32"/>
      <c r="C27" s="33">
        <v>5</v>
      </c>
      <c r="D27" s="29">
        <f t="shared" si="1"/>
        <v>5</v>
      </c>
      <c r="E27" s="30"/>
      <c r="F27" s="34">
        <v>24</v>
      </c>
      <c r="G27" s="32"/>
      <c r="H27" s="33">
        <v>5</v>
      </c>
      <c r="I27" s="29">
        <f t="shared" si="2"/>
        <v>5</v>
      </c>
      <c r="J27" s="31"/>
      <c r="K27" s="34">
        <v>24</v>
      </c>
      <c r="L27" s="32"/>
      <c r="M27" s="33">
        <v>5</v>
      </c>
      <c r="N27" s="29">
        <f t="shared" si="3"/>
        <v>5</v>
      </c>
      <c r="O27" s="31"/>
    </row>
    <row r="28" spans="1:15" ht="13.5">
      <c r="A28" s="32">
        <v>25</v>
      </c>
      <c r="B28" s="32"/>
      <c r="C28" s="33">
        <v>5</v>
      </c>
      <c r="D28" s="29">
        <f t="shared" si="1"/>
        <v>5</v>
      </c>
      <c r="E28" s="30"/>
      <c r="F28" s="32">
        <v>25</v>
      </c>
      <c r="G28" s="32"/>
      <c r="H28" s="33">
        <v>5.5</v>
      </c>
      <c r="I28" s="29">
        <f t="shared" si="2"/>
        <v>5.5</v>
      </c>
      <c r="J28" s="31"/>
      <c r="K28" s="32">
        <v>25</v>
      </c>
      <c r="L28" s="32"/>
      <c r="M28" s="33">
        <v>5</v>
      </c>
      <c r="N28" s="29">
        <f t="shared" si="3"/>
        <v>5</v>
      </c>
      <c r="O28" s="31"/>
    </row>
    <row r="29" spans="1:15" ht="13.5">
      <c r="A29" s="34">
        <v>26</v>
      </c>
      <c r="B29" s="32"/>
      <c r="C29" s="33">
        <v>5</v>
      </c>
      <c r="D29" s="29">
        <f t="shared" si="1"/>
        <v>5</v>
      </c>
      <c r="E29" s="30"/>
      <c r="F29" s="34">
        <v>26</v>
      </c>
      <c r="G29" s="32"/>
      <c r="H29" s="33">
        <v>5</v>
      </c>
      <c r="I29" s="29">
        <f t="shared" si="2"/>
        <v>5</v>
      </c>
      <c r="J29" s="31"/>
      <c r="K29" s="34">
        <v>26</v>
      </c>
      <c r="L29" s="32"/>
      <c r="M29" s="33">
        <v>5</v>
      </c>
      <c r="N29" s="29">
        <f t="shared" si="3"/>
        <v>5</v>
      </c>
      <c r="O29" s="31"/>
    </row>
    <row r="30" spans="1:15" ht="13.5">
      <c r="A30" s="32">
        <v>27</v>
      </c>
      <c r="B30" s="32"/>
      <c r="C30" s="33">
        <v>5</v>
      </c>
      <c r="D30" s="29">
        <f t="shared" si="1"/>
        <v>5</v>
      </c>
      <c r="E30" s="30"/>
      <c r="F30" s="32">
        <v>27</v>
      </c>
      <c r="G30" s="32"/>
      <c r="H30" s="33">
        <v>5</v>
      </c>
      <c r="I30" s="29">
        <f t="shared" si="2"/>
        <v>5</v>
      </c>
      <c r="J30" s="31"/>
      <c r="K30" s="32">
        <v>27</v>
      </c>
      <c r="L30" s="32"/>
      <c r="M30" s="33">
        <v>5</v>
      </c>
      <c r="N30" s="29">
        <f t="shared" si="3"/>
        <v>5</v>
      </c>
      <c r="O30" s="31"/>
    </row>
    <row r="31" spans="1:15" ht="13.5">
      <c r="A31" s="34">
        <v>28</v>
      </c>
      <c r="B31" s="32"/>
      <c r="C31" s="33">
        <v>5</v>
      </c>
      <c r="D31" s="29">
        <f t="shared" si="1"/>
        <v>5</v>
      </c>
      <c r="E31" s="30"/>
      <c r="F31" s="34">
        <v>28</v>
      </c>
      <c r="G31" s="32"/>
      <c r="H31" s="33">
        <v>6</v>
      </c>
      <c r="I31" s="29">
        <f t="shared" si="2"/>
        <v>6</v>
      </c>
      <c r="J31" s="31"/>
      <c r="K31" s="34">
        <v>28</v>
      </c>
      <c r="L31" s="32"/>
      <c r="M31" s="33">
        <v>4</v>
      </c>
      <c r="N31" s="29">
        <f t="shared" si="3"/>
        <v>4</v>
      </c>
      <c r="O31" s="31"/>
    </row>
    <row r="32" spans="1:15" s="42" customFormat="1" ht="18.75" customHeight="1">
      <c r="A32" s="155"/>
      <c r="B32" s="155"/>
      <c r="C32" s="155"/>
      <c r="D32" s="39">
        <f>SUM(D4:D31)</f>
        <v>172.5</v>
      </c>
      <c r="E32" s="40"/>
      <c r="F32" s="155"/>
      <c r="G32" s="155"/>
      <c r="H32" s="155"/>
      <c r="I32" s="39">
        <f>SUM(I4:I31)</f>
        <v>169</v>
      </c>
      <c r="J32" s="41"/>
      <c r="K32" s="155"/>
      <c r="L32" s="155"/>
      <c r="M32" s="155"/>
      <c r="N32" s="39">
        <f>SUM(N4:N31)</f>
        <v>159.5</v>
      </c>
      <c r="O32" s="41"/>
    </row>
    <row r="33" spans="1:15" ht="15">
      <c r="A33" s="43">
        <v>1</v>
      </c>
      <c r="B33" s="43">
        <v>1</v>
      </c>
      <c r="C33" s="33">
        <v>5</v>
      </c>
      <c r="D33" s="29">
        <f>C33</f>
        <v>5</v>
      </c>
      <c r="E33" s="30"/>
      <c r="F33" s="43">
        <v>1</v>
      </c>
      <c r="G33" s="43">
        <v>1</v>
      </c>
      <c r="H33" s="33">
        <v>5</v>
      </c>
      <c r="I33" s="29">
        <f>H33</f>
        <v>5</v>
      </c>
      <c r="J33" s="31"/>
      <c r="K33" s="43">
        <v>1</v>
      </c>
      <c r="L33" s="43">
        <v>1</v>
      </c>
      <c r="M33" s="33">
        <v>4.5</v>
      </c>
      <c r="N33" s="29">
        <f>M33</f>
        <v>4.5</v>
      </c>
      <c r="O33" s="31"/>
    </row>
    <row r="34" spans="1:15" ht="15">
      <c r="A34" s="43">
        <v>2</v>
      </c>
      <c r="B34" s="43">
        <v>1</v>
      </c>
      <c r="C34" s="33">
        <v>5</v>
      </c>
      <c r="D34" s="29">
        <f>C34</f>
        <v>5</v>
      </c>
      <c r="E34" s="30"/>
      <c r="F34" s="43">
        <v>2</v>
      </c>
      <c r="G34" s="43">
        <v>1</v>
      </c>
      <c r="H34" s="33">
        <v>5.5</v>
      </c>
      <c r="I34" s="29">
        <f>H34</f>
        <v>5.5</v>
      </c>
      <c r="J34" s="31"/>
      <c r="K34" s="43">
        <v>2</v>
      </c>
      <c r="L34" s="43">
        <v>1</v>
      </c>
      <c r="M34" s="33">
        <v>5</v>
      </c>
      <c r="N34" s="29">
        <f>M34</f>
        <v>5</v>
      </c>
      <c r="O34" s="31"/>
    </row>
    <row r="35" spans="1:15" ht="15">
      <c r="A35" s="43">
        <v>3</v>
      </c>
      <c r="B35" s="43">
        <v>2</v>
      </c>
      <c r="C35" s="33">
        <v>5</v>
      </c>
      <c r="D35" s="29">
        <f>C35*2</f>
        <v>10</v>
      </c>
      <c r="E35" s="30"/>
      <c r="F35" s="43">
        <v>3</v>
      </c>
      <c r="G35" s="43">
        <v>2</v>
      </c>
      <c r="H35" s="33">
        <v>5.5</v>
      </c>
      <c r="I35" s="29">
        <f>H35*2</f>
        <v>11</v>
      </c>
      <c r="J35" s="31"/>
      <c r="K35" s="43">
        <v>3</v>
      </c>
      <c r="L35" s="43">
        <v>2</v>
      </c>
      <c r="M35" s="33">
        <v>5</v>
      </c>
      <c r="N35" s="29">
        <f>M35*2</f>
        <v>10</v>
      </c>
      <c r="O35" s="31"/>
    </row>
    <row r="36" spans="1:15" ht="15">
      <c r="A36" s="43">
        <v>4</v>
      </c>
      <c r="B36" s="43">
        <v>2</v>
      </c>
      <c r="C36" s="33">
        <v>6</v>
      </c>
      <c r="D36" s="29">
        <f>C36*2</f>
        <v>12</v>
      </c>
      <c r="E36" s="30"/>
      <c r="F36" s="43">
        <v>4</v>
      </c>
      <c r="G36" s="43">
        <v>2</v>
      </c>
      <c r="H36" s="33">
        <v>6</v>
      </c>
      <c r="I36" s="29">
        <f>H36*2</f>
        <v>12</v>
      </c>
      <c r="J36" s="31"/>
      <c r="K36" s="43">
        <v>4</v>
      </c>
      <c r="L36" s="43">
        <v>2</v>
      </c>
      <c r="M36" s="33">
        <v>5.5</v>
      </c>
      <c r="N36" s="29">
        <f>M36*2</f>
        <v>11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32</v>
      </c>
      <c r="E37" s="40"/>
      <c r="F37" s="156"/>
      <c r="G37" s="156"/>
      <c r="H37" s="156"/>
      <c r="I37" s="39">
        <f>SUM(I33:I36)</f>
        <v>33.5</v>
      </c>
      <c r="J37" s="41"/>
      <c r="K37" s="155"/>
      <c r="L37" s="155"/>
      <c r="M37" s="155"/>
      <c r="N37" s="39">
        <f>SUM(N33:N36)</f>
        <v>30.5</v>
      </c>
      <c r="O37" s="41"/>
    </row>
    <row r="38" spans="1:15" ht="18.75" customHeight="1">
      <c r="A38" s="157"/>
      <c r="B38" s="157"/>
      <c r="C38" s="44">
        <f>SUM(D32+D37)-$D40-$D41</f>
        <v>200.5</v>
      </c>
      <c r="D38" s="45">
        <f>C38*100/370</f>
        <v>54.189189189189186</v>
      </c>
      <c r="E38" s="46"/>
      <c r="F38" s="157"/>
      <c r="G38" s="157"/>
      <c r="H38" s="44">
        <f>SUM(I32+I37)-$D40-$D41</f>
        <v>198.5</v>
      </c>
      <c r="I38" s="45">
        <f>H38*100/370</f>
        <v>53.648648648648646</v>
      </c>
      <c r="J38" s="38"/>
      <c r="K38" s="47"/>
      <c r="L38" s="48"/>
      <c r="M38" s="44">
        <f>SUM(N32+N37)-$D40-$D41</f>
        <v>186</v>
      </c>
      <c r="N38" s="45">
        <f>M38*100/370</f>
        <v>50.270270270270274</v>
      </c>
      <c r="O38" s="38"/>
    </row>
    <row r="40" spans="1:13" ht="18.75">
      <c r="A40" s="49" t="s">
        <v>18</v>
      </c>
      <c r="D40" s="50">
        <v>0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4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585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52.70270270270271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'!F13</f>
        <v>Овація, 2002, коб., руд., Ганнов., Ovod-Variatsiya, 701758, 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'!C13</f>
        <v>Рудик Лариса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'!G13</f>
        <v>КСК «Фаворит», Київська область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 selectLockedCells="1" selectUnlockedCells="1"/>
  <mergeCells count="19">
    <mergeCell ref="M46:N46"/>
    <mergeCell ref="D47:N47"/>
    <mergeCell ref="A38:B38"/>
    <mergeCell ref="F38:G38"/>
    <mergeCell ref="A32:C32"/>
    <mergeCell ref="F32:H32"/>
    <mergeCell ref="K32:M32"/>
    <mergeCell ref="F37:H37"/>
    <mergeCell ref="K37:M37"/>
    <mergeCell ref="A49:O49"/>
    <mergeCell ref="A42:C42"/>
    <mergeCell ref="A43:C43"/>
    <mergeCell ref="D45:N45"/>
    <mergeCell ref="D46:I46"/>
    <mergeCell ref="A1:O1"/>
    <mergeCell ref="A2:D2"/>
    <mergeCell ref="F2:I2"/>
    <mergeCell ref="K2:N2"/>
    <mergeCell ref="A37:C37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K49"/>
  <sheetViews>
    <sheetView zoomScalePageLayoutView="0" workbookViewId="0" topLeftCell="A31">
      <selection activeCell="H42" sqref="H42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6</v>
      </c>
      <c r="D4" s="29">
        <f aca="true" t="shared" si="0" ref="D4:D10">C4</f>
        <v>6</v>
      </c>
      <c r="E4" s="30"/>
      <c r="F4" s="32">
        <v>1</v>
      </c>
      <c r="G4" s="32"/>
      <c r="H4" s="33">
        <v>5.5</v>
      </c>
      <c r="I4" s="29">
        <f>H4</f>
        <v>5.5</v>
      </c>
      <c r="J4" s="31"/>
      <c r="K4" s="32">
        <v>1</v>
      </c>
      <c r="L4" s="32"/>
      <c r="M4" s="33">
        <v>6</v>
      </c>
      <c r="N4" s="29">
        <f>M4</f>
        <v>6</v>
      </c>
      <c r="O4" s="31"/>
    </row>
    <row r="5" spans="1:15" ht="13.5">
      <c r="A5" s="32">
        <v>2</v>
      </c>
      <c r="B5" s="32"/>
      <c r="C5" s="33">
        <v>5</v>
      </c>
      <c r="D5" s="29">
        <f t="shared" si="0"/>
        <v>5</v>
      </c>
      <c r="E5" s="30"/>
      <c r="F5" s="32">
        <v>2</v>
      </c>
      <c r="G5" s="32"/>
      <c r="H5" s="33">
        <v>5.5</v>
      </c>
      <c r="I5" s="29">
        <f>H5</f>
        <v>5.5</v>
      </c>
      <c r="J5" s="31"/>
      <c r="K5" s="32">
        <v>2</v>
      </c>
      <c r="L5" s="32"/>
      <c r="M5" s="33">
        <v>6</v>
      </c>
      <c r="N5" s="29">
        <f>M5</f>
        <v>6</v>
      </c>
      <c r="O5" s="31"/>
    </row>
    <row r="6" spans="1:15" ht="13.5">
      <c r="A6" s="34">
        <v>3</v>
      </c>
      <c r="B6" s="34"/>
      <c r="C6" s="33">
        <v>6</v>
      </c>
      <c r="D6" s="35">
        <f t="shared" si="0"/>
        <v>6</v>
      </c>
      <c r="E6" s="30"/>
      <c r="F6" s="34">
        <v>3</v>
      </c>
      <c r="G6" s="34"/>
      <c r="H6" s="33">
        <v>5.5</v>
      </c>
      <c r="I6" s="35">
        <f>H6</f>
        <v>5.5</v>
      </c>
      <c r="J6" s="31"/>
      <c r="K6" s="34">
        <v>3</v>
      </c>
      <c r="L6" s="34"/>
      <c r="M6" s="33">
        <v>6</v>
      </c>
      <c r="N6" s="35">
        <f>M6</f>
        <v>6</v>
      </c>
      <c r="O6" s="31"/>
    </row>
    <row r="7" spans="1:15" s="24" customFormat="1" ht="13.5">
      <c r="A7" s="34">
        <v>4</v>
      </c>
      <c r="B7" s="34"/>
      <c r="C7" s="33">
        <v>6</v>
      </c>
      <c r="D7" s="35">
        <f t="shared" si="0"/>
        <v>6</v>
      </c>
      <c r="E7" s="30"/>
      <c r="F7" s="34">
        <v>4</v>
      </c>
      <c r="G7" s="34"/>
      <c r="H7" s="33">
        <v>6</v>
      </c>
      <c r="I7" s="35">
        <f>H7</f>
        <v>6</v>
      </c>
      <c r="J7" s="31"/>
      <c r="K7" s="34">
        <v>4</v>
      </c>
      <c r="L7" s="34"/>
      <c r="M7" s="33">
        <v>6</v>
      </c>
      <c r="N7" s="35">
        <f>M7</f>
        <v>6</v>
      </c>
      <c r="O7" s="31"/>
    </row>
    <row r="8" spans="1:15" s="24" customFormat="1" ht="13.5">
      <c r="A8" s="34">
        <v>5</v>
      </c>
      <c r="B8" s="34"/>
      <c r="C8" s="33">
        <v>5</v>
      </c>
      <c r="D8" s="35">
        <f t="shared" si="0"/>
        <v>5</v>
      </c>
      <c r="E8" s="30"/>
      <c r="F8" s="34">
        <v>5</v>
      </c>
      <c r="G8" s="34"/>
      <c r="H8" s="33">
        <v>5.5</v>
      </c>
      <c r="I8" s="35">
        <f>H8</f>
        <v>5.5</v>
      </c>
      <c r="J8" s="31"/>
      <c r="K8" s="34">
        <v>5</v>
      </c>
      <c r="L8" s="34"/>
      <c r="M8" s="33">
        <v>6</v>
      </c>
      <c r="N8" s="35">
        <f>M8</f>
        <v>6</v>
      </c>
      <c r="O8" s="31"/>
    </row>
    <row r="9" spans="1:15" ht="13.5">
      <c r="A9" s="36">
        <v>6</v>
      </c>
      <c r="B9" s="36">
        <v>2</v>
      </c>
      <c r="C9" s="37">
        <v>4</v>
      </c>
      <c r="D9" s="38">
        <f>C9*B9</f>
        <v>8</v>
      </c>
      <c r="E9" s="30"/>
      <c r="F9" s="36">
        <v>6</v>
      </c>
      <c r="G9" s="36">
        <v>2</v>
      </c>
      <c r="H9" s="37">
        <v>5.5</v>
      </c>
      <c r="I9" s="38">
        <f>H9*G9</f>
        <v>11</v>
      </c>
      <c r="J9" s="31"/>
      <c r="K9" s="36">
        <v>6</v>
      </c>
      <c r="L9" s="36">
        <v>2</v>
      </c>
      <c r="M9" s="37">
        <v>5</v>
      </c>
      <c r="N9" s="38">
        <f>M9*L9</f>
        <v>10</v>
      </c>
      <c r="O9" s="31"/>
    </row>
    <row r="10" spans="1:15" ht="13.5">
      <c r="A10" s="32">
        <v>7</v>
      </c>
      <c r="B10" s="32"/>
      <c r="C10" s="33">
        <v>5.5</v>
      </c>
      <c r="D10" s="29">
        <f t="shared" si="0"/>
        <v>5.5</v>
      </c>
      <c r="E10" s="30"/>
      <c r="F10" s="32">
        <v>7</v>
      </c>
      <c r="G10" s="32"/>
      <c r="H10" s="33">
        <v>6</v>
      </c>
      <c r="I10" s="29">
        <f>H10</f>
        <v>6</v>
      </c>
      <c r="J10" s="31"/>
      <c r="K10" s="32">
        <v>7</v>
      </c>
      <c r="L10" s="32"/>
      <c r="M10" s="33">
        <v>5</v>
      </c>
      <c r="N10" s="29">
        <f>M10</f>
        <v>5</v>
      </c>
      <c r="O10" s="31"/>
    </row>
    <row r="11" spans="1:15" s="24" customFormat="1" ht="13.5">
      <c r="A11" s="32">
        <v>8</v>
      </c>
      <c r="B11" s="32"/>
      <c r="C11" s="33">
        <v>5</v>
      </c>
      <c r="D11" s="29">
        <f>C11</f>
        <v>5</v>
      </c>
      <c r="E11" s="30"/>
      <c r="F11" s="32">
        <v>8</v>
      </c>
      <c r="G11" s="32"/>
      <c r="H11" s="33">
        <v>5</v>
      </c>
      <c r="I11" s="29">
        <f>H11</f>
        <v>5</v>
      </c>
      <c r="J11" s="31"/>
      <c r="K11" s="32">
        <v>8</v>
      </c>
      <c r="L11" s="32"/>
      <c r="M11" s="33">
        <v>5</v>
      </c>
      <c r="N11" s="29">
        <f>M11</f>
        <v>5</v>
      </c>
      <c r="O11" s="31"/>
    </row>
    <row r="12" spans="1:15" ht="13.5">
      <c r="A12" s="32">
        <v>9</v>
      </c>
      <c r="B12" s="32"/>
      <c r="C12" s="33">
        <v>5.5</v>
      </c>
      <c r="D12" s="29">
        <f aca="true" t="shared" si="1" ref="D12:D31">C12</f>
        <v>5.5</v>
      </c>
      <c r="E12" s="30"/>
      <c r="F12" s="32">
        <v>9</v>
      </c>
      <c r="G12" s="32"/>
      <c r="H12" s="33">
        <v>6</v>
      </c>
      <c r="I12" s="29">
        <f>H12</f>
        <v>6</v>
      </c>
      <c r="J12" s="31"/>
      <c r="K12" s="32">
        <v>9</v>
      </c>
      <c r="L12" s="32"/>
      <c r="M12" s="33">
        <v>5</v>
      </c>
      <c r="N12" s="29">
        <f>M12</f>
        <v>5</v>
      </c>
      <c r="O12" s="31"/>
    </row>
    <row r="13" spans="1:15" s="24" customFormat="1" ht="13.5">
      <c r="A13" s="36">
        <v>10</v>
      </c>
      <c r="B13" s="36">
        <v>2</v>
      </c>
      <c r="C13" s="37">
        <v>5</v>
      </c>
      <c r="D13" s="38">
        <f>C13*B13</f>
        <v>10</v>
      </c>
      <c r="E13" s="30"/>
      <c r="F13" s="36">
        <v>10</v>
      </c>
      <c r="G13" s="36">
        <v>2</v>
      </c>
      <c r="H13" s="37">
        <v>5.5</v>
      </c>
      <c r="I13" s="38">
        <f>H13*G13</f>
        <v>11</v>
      </c>
      <c r="J13" s="31"/>
      <c r="K13" s="36">
        <v>10</v>
      </c>
      <c r="L13" s="36">
        <v>2</v>
      </c>
      <c r="M13" s="37">
        <v>5</v>
      </c>
      <c r="N13" s="38">
        <f>M13*L13</f>
        <v>10</v>
      </c>
      <c r="O13" s="31"/>
    </row>
    <row r="14" spans="1:15" ht="13.5">
      <c r="A14" s="34">
        <v>11</v>
      </c>
      <c r="B14" s="34"/>
      <c r="C14" s="33">
        <v>5.5</v>
      </c>
      <c r="D14" s="35">
        <f t="shared" si="1"/>
        <v>5.5</v>
      </c>
      <c r="E14" s="30"/>
      <c r="F14" s="34">
        <v>11</v>
      </c>
      <c r="G14" s="34"/>
      <c r="H14" s="33">
        <v>5.5</v>
      </c>
      <c r="I14" s="35">
        <f>H14</f>
        <v>5.5</v>
      </c>
      <c r="J14" s="31"/>
      <c r="K14" s="34">
        <v>11</v>
      </c>
      <c r="L14" s="34"/>
      <c r="M14" s="33">
        <v>5</v>
      </c>
      <c r="N14" s="35">
        <f>M14</f>
        <v>5</v>
      </c>
      <c r="O14" s="31"/>
    </row>
    <row r="15" spans="1:15" ht="13.5">
      <c r="A15" s="34">
        <v>12</v>
      </c>
      <c r="B15" s="34"/>
      <c r="C15" s="33">
        <v>6</v>
      </c>
      <c r="D15" s="35">
        <f t="shared" si="1"/>
        <v>6</v>
      </c>
      <c r="E15" s="30"/>
      <c r="F15" s="34">
        <v>12</v>
      </c>
      <c r="G15" s="34"/>
      <c r="H15" s="33">
        <v>5.5</v>
      </c>
      <c r="I15" s="35">
        <f>H15</f>
        <v>5.5</v>
      </c>
      <c r="J15" s="31"/>
      <c r="K15" s="34">
        <v>12</v>
      </c>
      <c r="L15" s="34"/>
      <c r="M15" s="33">
        <v>5.5</v>
      </c>
      <c r="N15" s="35">
        <f>M15</f>
        <v>5.5</v>
      </c>
      <c r="O15" s="31"/>
    </row>
    <row r="16" spans="1:15" s="24" customFormat="1" ht="13.5">
      <c r="A16" s="34">
        <v>13</v>
      </c>
      <c r="B16" s="34"/>
      <c r="C16" s="33">
        <v>6</v>
      </c>
      <c r="D16" s="35">
        <f t="shared" si="1"/>
        <v>6</v>
      </c>
      <c r="E16" s="30"/>
      <c r="F16" s="34">
        <v>13</v>
      </c>
      <c r="G16" s="34"/>
      <c r="H16" s="33">
        <v>6</v>
      </c>
      <c r="I16" s="35">
        <f>H16</f>
        <v>6</v>
      </c>
      <c r="J16" s="31"/>
      <c r="K16" s="34">
        <v>13</v>
      </c>
      <c r="L16" s="34"/>
      <c r="M16" s="33">
        <v>5</v>
      </c>
      <c r="N16" s="35">
        <f>M16</f>
        <v>5</v>
      </c>
      <c r="O16" s="31"/>
    </row>
    <row r="17" spans="1:15" s="24" customFormat="1" ht="13.5">
      <c r="A17" s="36">
        <v>14</v>
      </c>
      <c r="B17" s="36">
        <v>2</v>
      </c>
      <c r="C17" s="37">
        <v>5</v>
      </c>
      <c r="D17" s="38">
        <f>C17*B17</f>
        <v>10</v>
      </c>
      <c r="E17" s="30"/>
      <c r="F17" s="36">
        <v>14</v>
      </c>
      <c r="G17" s="36">
        <v>2</v>
      </c>
      <c r="H17" s="37">
        <v>5.5</v>
      </c>
      <c r="I17" s="38">
        <f>H17*G17</f>
        <v>11</v>
      </c>
      <c r="J17" s="31"/>
      <c r="K17" s="36">
        <v>14</v>
      </c>
      <c r="L17" s="36">
        <v>2</v>
      </c>
      <c r="M17" s="37">
        <v>5</v>
      </c>
      <c r="N17" s="38">
        <f>M17*L17</f>
        <v>10</v>
      </c>
      <c r="O17" s="31"/>
    </row>
    <row r="18" spans="1:15" ht="13.5">
      <c r="A18" s="32">
        <v>15</v>
      </c>
      <c r="B18" s="32"/>
      <c r="C18" s="33">
        <v>5</v>
      </c>
      <c r="D18" s="29">
        <f t="shared" si="1"/>
        <v>5</v>
      </c>
      <c r="E18" s="30"/>
      <c r="F18" s="32">
        <v>15</v>
      </c>
      <c r="G18" s="32"/>
      <c r="H18" s="33">
        <v>5.5</v>
      </c>
      <c r="I18" s="29">
        <f aca="true" t="shared" si="2" ref="I18:I31">H18</f>
        <v>5.5</v>
      </c>
      <c r="J18" s="31"/>
      <c r="K18" s="32">
        <v>15</v>
      </c>
      <c r="L18" s="32"/>
      <c r="M18" s="33">
        <v>6</v>
      </c>
      <c r="N18" s="29">
        <f aca="true" t="shared" si="3" ref="N18:N31">M18</f>
        <v>6</v>
      </c>
      <c r="O18" s="31"/>
    </row>
    <row r="19" spans="1:15" ht="13.5">
      <c r="A19" s="32">
        <v>16</v>
      </c>
      <c r="B19" s="32"/>
      <c r="C19" s="33">
        <v>6</v>
      </c>
      <c r="D19" s="29">
        <f t="shared" si="1"/>
        <v>6</v>
      </c>
      <c r="E19" s="30"/>
      <c r="F19" s="32">
        <v>16</v>
      </c>
      <c r="G19" s="32"/>
      <c r="H19" s="33">
        <v>6</v>
      </c>
      <c r="I19" s="29">
        <f t="shared" si="2"/>
        <v>6</v>
      </c>
      <c r="J19" s="31"/>
      <c r="K19" s="32">
        <v>16</v>
      </c>
      <c r="L19" s="32"/>
      <c r="M19" s="33">
        <v>6</v>
      </c>
      <c r="N19" s="29">
        <f t="shared" si="3"/>
        <v>6</v>
      </c>
      <c r="O19" s="31"/>
    </row>
    <row r="20" spans="1:15" ht="13.5">
      <c r="A20" s="32">
        <v>17</v>
      </c>
      <c r="B20" s="32"/>
      <c r="C20" s="33">
        <v>5</v>
      </c>
      <c r="D20" s="29">
        <f t="shared" si="1"/>
        <v>5</v>
      </c>
      <c r="E20" s="30"/>
      <c r="F20" s="32">
        <v>17</v>
      </c>
      <c r="G20" s="32"/>
      <c r="H20" s="33">
        <v>5</v>
      </c>
      <c r="I20" s="29">
        <f t="shared" si="2"/>
        <v>5</v>
      </c>
      <c r="J20" s="31"/>
      <c r="K20" s="32">
        <v>17</v>
      </c>
      <c r="L20" s="32"/>
      <c r="M20" s="33">
        <v>6</v>
      </c>
      <c r="N20" s="29">
        <f t="shared" si="3"/>
        <v>6</v>
      </c>
      <c r="O20" s="31"/>
    </row>
    <row r="21" spans="1:15" s="24" customFormat="1" ht="13.5">
      <c r="A21" s="34">
        <v>18</v>
      </c>
      <c r="B21" s="34"/>
      <c r="C21" s="33">
        <v>6</v>
      </c>
      <c r="D21" s="35">
        <f t="shared" si="1"/>
        <v>6</v>
      </c>
      <c r="E21" s="30"/>
      <c r="F21" s="34">
        <v>18</v>
      </c>
      <c r="G21" s="34"/>
      <c r="H21" s="33">
        <v>6</v>
      </c>
      <c r="I21" s="35">
        <f t="shared" si="2"/>
        <v>6</v>
      </c>
      <c r="J21" s="31"/>
      <c r="K21" s="34">
        <v>18</v>
      </c>
      <c r="L21" s="34"/>
      <c r="M21" s="33">
        <v>6</v>
      </c>
      <c r="N21" s="35">
        <f t="shared" si="3"/>
        <v>6</v>
      </c>
      <c r="O21" s="31"/>
    </row>
    <row r="22" spans="1:15" ht="13.5">
      <c r="A22" s="32">
        <v>19</v>
      </c>
      <c r="B22" s="32"/>
      <c r="C22" s="33">
        <v>5</v>
      </c>
      <c r="D22" s="29">
        <f t="shared" si="1"/>
        <v>5</v>
      </c>
      <c r="E22" s="30"/>
      <c r="F22" s="32">
        <v>19</v>
      </c>
      <c r="G22" s="32"/>
      <c r="H22" s="33">
        <v>6</v>
      </c>
      <c r="I22" s="29">
        <f t="shared" si="2"/>
        <v>6</v>
      </c>
      <c r="J22" s="31"/>
      <c r="K22" s="32">
        <v>19</v>
      </c>
      <c r="L22" s="32"/>
      <c r="M22" s="33">
        <v>5.5</v>
      </c>
      <c r="N22" s="29">
        <f t="shared" si="3"/>
        <v>5.5</v>
      </c>
      <c r="O22" s="31"/>
    </row>
    <row r="23" spans="1:15" ht="13.5">
      <c r="A23" s="34">
        <v>20</v>
      </c>
      <c r="B23" s="32"/>
      <c r="C23" s="33">
        <v>5</v>
      </c>
      <c r="D23" s="29">
        <f t="shared" si="1"/>
        <v>5</v>
      </c>
      <c r="E23" s="30"/>
      <c r="F23" s="34">
        <v>20</v>
      </c>
      <c r="G23" s="32"/>
      <c r="H23" s="33">
        <v>5</v>
      </c>
      <c r="I23" s="29">
        <f t="shared" si="2"/>
        <v>5</v>
      </c>
      <c r="J23" s="31"/>
      <c r="K23" s="34">
        <v>20</v>
      </c>
      <c r="L23" s="32"/>
      <c r="M23" s="33">
        <v>5</v>
      </c>
      <c r="N23" s="29">
        <f t="shared" si="3"/>
        <v>5</v>
      </c>
      <c r="O23" s="31"/>
    </row>
    <row r="24" spans="1:15" ht="13.5">
      <c r="A24" s="32">
        <v>21</v>
      </c>
      <c r="B24" s="32"/>
      <c r="C24" s="33">
        <v>6</v>
      </c>
      <c r="D24" s="29">
        <f t="shared" si="1"/>
        <v>6</v>
      </c>
      <c r="E24" s="30"/>
      <c r="F24" s="32">
        <v>21</v>
      </c>
      <c r="G24" s="32"/>
      <c r="H24" s="33">
        <v>6</v>
      </c>
      <c r="I24" s="29">
        <f t="shared" si="2"/>
        <v>6</v>
      </c>
      <c r="J24" s="31"/>
      <c r="K24" s="32">
        <v>21</v>
      </c>
      <c r="L24" s="32"/>
      <c r="M24" s="33">
        <v>6.5</v>
      </c>
      <c r="N24" s="29">
        <f t="shared" si="3"/>
        <v>6.5</v>
      </c>
      <c r="O24" s="31"/>
    </row>
    <row r="25" spans="1:15" ht="13.5">
      <c r="A25" s="34">
        <v>22</v>
      </c>
      <c r="B25" s="32"/>
      <c r="C25" s="33">
        <v>6</v>
      </c>
      <c r="D25" s="29">
        <f t="shared" si="1"/>
        <v>6</v>
      </c>
      <c r="E25" s="30"/>
      <c r="F25" s="34">
        <v>22</v>
      </c>
      <c r="G25" s="32"/>
      <c r="H25" s="33">
        <v>6</v>
      </c>
      <c r="I25" s="29">
        <f t="shared" si="2"/>
        <v>6</v>
      </c>
      <c r="J25" s="31"/>
      <c r="K25" s="34">
        <v>22</v>
      </c>
      <c r="L25" s="32"/>
      <c r="M25" s="33">
        <v>6.5</v>
      </c>
      <c r="N25" s="29">
        <f t="shared" si="3"/>
        <v>6.5</v>
      </c>
      <c r="O25" s="31"/>
    </row>
    <row r="26" spans="1:15" ht="13.5">
      <c r="A26" s="32">
        <v>23</v>
      </c>
      <c r="B26" s="32"/>
      <c r="C26" s="33">
        <v>5.5</v>
      </c>
      <c r="D26" s="29">
        <f t="shared" si="1"/>
        <v>5.5</v>
      </c>
      <c r="E26" s="30"/>
      <c r="F26" s="32">
        <v>23</v>
      </c>
      <c r="G26" s="32"/>
      <c r="H26" s="33">
        <v>5.5</v>
      </c>
      <c r="I26" s="29">
        <f t="shared" si="2"/>
        <v>5.5</v>
      </c>
      <c r="J26" s="31"/>
      <c r="K26" s="32">
        <v>23</v>
      </c>
      <c r="L26" s="32"/>
      <c r="M26" s="33">
        <v>6</v>
      </c>
      <c r="N26" s="29">
        <f t="shared" si="3"/>
        <v>6</v>
      </c>
      <c r="O26" s="31"/>
    </row>
    <row r="27" spans="1:15" ht="13.5">
      <c r="A27" s="34">
        <v>24</v>
      </c>
      <c r="B27" s="32"/>
      <c r="C27" s="33">
        <v>5</v>
      </c>
      <c r="D27" s="29">
        <f t="shared" si="1"/>
        <v>5</v>
      </c>
      <c r="E27" s="30"/>
      <c r="F27" s="34">
        <v>24</v>
      </c>
      <c r="G27" s="32"/>
      <c r="H27" s="33">
        <v>5</v>
      </c>
      <c r="I27" s="29">
        <f t="shared" si="2"/>
        <v>5</v>
      </c>
      <c r="J27" s="31"/>
      <c r="K27" s="34">
        <v>24</v>
      </c>
      <c r="L27" s="32"/>
      <c r="M27" s="33">
        <v>5</v>
      </c>
      <c r="N27" s="29">
        <f t="shared" si="3"/>
        <v>5</v>
      </c>
      <c r="O27" s="31"/>
    </row>
    <row r="28" spans="1:15" ht="13.5">
      <c r="A28" s="32">
        <v>25</v>
      </c>
      <c r="B28" s="32"/>
      <c r="C28" s="33">
        <v>6</v>
      </c>
      <c r="D28" s="29">
        <f t="shared" si="1"/>
        <v>6</v>
      </c>
      <c r="E28" s="30"/>
      <c r="F28" s="32">
        <v>25</v>
      </c>
      <c r="G28" s="32"/>
      <c r="H28" s="33">
        <v>5.5</v>
      </c>
      <c r="I28" s="29">
        <f t="shared" si="2"/>
        <v>5.5</v>
      </c>
      <c r="J28" s="31"/>
      <c r="K28" s="32">
        <v>25</v>
      </c>
      <c r="L28" s="32"/>
      <c r="M28" s="33">
        <v>6.5</v>
      </c>
      <c r="N28" s="29">
        <f t="shared" si="3"/>
        <v>6.5</v>
      </c>
      <c r="O28" s="31"/>
    </row>
    <row r="29" spans="1:15" ht="13.5">
      <c r="A29" s="34">
        <v>26</v>
      </c>
      <c r="B29" s="32"/>
      <c r="C29" s="33">
        <v>5</v>
      </c>
      <c r="D29" s="29">
        <f t="shared" si="1"/>
        <v>5</v>
      </c>
      <c r="E29" s="30"/>
      <c r="F29" s="34">
        <v>26</v>
      </c>
      <c r="G29" s="32"/>
      <c r="H29" s="33">
        <v>6</v>
      </c>
      <c r="I29" s="29">
        <f t="shared" si="2"/>
        <v>6</v>
      </c>
      <c r="J29" s="31"/>
      <c r="K29" s="34">
        <v>26</v>
      </c>
      <c r="L29" s="32"/>
      <c r="M29" s="33">
        <v>5</v>
      </c>
      <c r="N29" s="29">
        <f t="shared" si="3"/>
        <v>5</v>
      </c>
      <c r="O29" s="31"/>
    </row>
    <row r="30" spans="1:15" ht="13.5">
      <c r="A30" s="32">
        <v>27</v>
      </c>
      <c r="B30" s="32"/>
      <c r="C30" s="33">
        <v>5</v>
      </c>
      <c r="D30" s="29">
        <f t="shared" si="1"/>
        <v>5</v>
      </c>
      <c r="E30" s="30"/>
      <c r="F30" s="32">
        <v>27</v>
      </c>
      <c r="G30" s="32"/>
      <c r="H30" s="33">
        <v>6</v>
      </c>
      <c r="I30" s="29">
        <f t="shared" si="2"/>
        <v>6</v>
      </c>
      <c r="J30" s="31"/>
      <c r="K30" s="32">
        <v>27</v>
      </c>
      <c r="L30" s="32"/>
      <c r="M30" s="33">
        <v>6</v>
      </c>
      <c r="N30" s="29">
        <f t="shared" si="3"/>
        <v>6</v>
      </c>
      <c r="O30" s="31"/>
    </row>
    <row r="31" spans="1:15" ht="13.5">
      <c r="A31" s="34">
        <v>28</v>
      </c>
      <c r="B31" s="32"/>
      <c r="C31" s="33">
        <v>5</v>
      </c>
      <c r="D31" s="29">
        <f t="shared" si="1"/>
        <v>5</v>
      </c>
      <c r="E31" s="30"/>
      <c r="F31" s="34">
        <v>28</v>
      </c>
      <c r="G31" s="32"/>
      <c r="H31" s="33">
        <v>6</v>
      </c>
      <c r="I31" s="29">
        <f t="shared" si="2"/>
        <v>6</v>
      </c>
      <c r="J31" s="31"/>
      <c r="K31" s="34">
        <v>28</v>
      </c>
      <c r="L31" s="32"/>
      <c r="M31" s="33">
        <v>6.5</v>
      </c>
      <c r="N31" s="29">
        <f t="shared" si="3"/>
        <v>6.5</v>
      </c>
      <c r="O31" s="31"/>
    </row>
    <row r="32" spans="1:15" s="42" customFormat="1" ht="18.75" customHeight="1">
      <c r="A32" s="155"/>
      <c r="B32" s="155"/>
      <c r="C32" s="155"/>
      <c r="D32" s="39">
        <f>SUM(D4:D31)</f>
        <v>165</v>
      </c>
      <c r="E32" s="40"/>
      <c r="F32" s="155"/>
      <c r="G32" s="155"/>
      <c r="H32" s="155"/>
      <c r="I32" s="39">
        <f>SUM(I4:I31)</f>
        <v>174.5</v>
      </c>
      <c r="J32" s="41"/>
      <c r="K32" s="155"/>
      <c r="L32" s="155"/>
      <c r="M32" s="155"/>
      <c r="N32" s="39">
        <f>SUM(N4:N31)</f>
        <v>173</v>
      </c>
      <c r="O32" s="41"/>
    </row>
    <row r="33" spans="1:15" ht="15">
      <c r="A33" s="43">
        <v>1</v>
      </c>
      <c r="B33" s="43">
        <v>1</v>
      </c>
      <c r="C33" s="33">
        <v>5.5</v>
      </c>
      <c r="D33" s="29">
        <f>C33</f>
        <v>5.5</v>
      </c>
      <c r="E33" s="30"/>
      <c r="F33" s="43">
        <v>1</v>
      </c>
      <c r="G33" s="43">
        <v>1</v>
      </c>
      <c r="H33" s="33">
        <v>5.5</v>
      </c>
      <c r="I33" s="29">
        <f>H33</f>
        <v>5.5</v>
      </c>
      <c r="J33" s="31"/>
      <c r="K33" s="43">
        <v>1</v>
      </c>
      <c r="L33" s="43">
        <v>1</v>
      </c>
      <c r="M33" s="33">
        <v>5</v>
      </c>
      <c r="N33" s="29">
        <f>M33</f>
        <v>5</v>
      </c>
      <c r="O33" s="31"/>
    </row>
    <row r="34" spans="1:15" ht="15">
      <c r="A34" s="43">
        <v>2</v>
      </c>
      <c r="B34" s="43">
        <v>1</v>
      </c>
      <c r="C34" s="33">
        <v>6</v>
      </c>
      <c r="D34" s="29">
        <f>C34</f>
        <v>6</v>
      </c>
      <c r="E34" s="30"/>
      <c r="F34" s="43">
        <v>2</v>
      </c>
      <c r="G34" s="43">
        <v>1</v>
      </c>
      <c r="H34" s="33">
        <v>5.5</v>
      </c>
      <c r="I34" s="29">
        <f>H34</f>
        <v>5.5</v>
      </c>
      <c r="J34" s="31"/>
      <c r="K34" s="43">
        <v>2</v>
      </c>
      <c r="L34" s="43">
        <v>1</v>
      </c>
      <c r="M34" s="33">
        <v>6</v>
      </c>
      <c r="N34" s="29">
        <f>M34</f>
        <v>6</v>
      </c>
      <c r="O34" s="31"/>
    </row>
    <row r="35" spans="1:15" ht="15">
      <c r="A35" s="43">
        <v>3</v>
      </c>
      <c r="B35" s="43">
        <v>2</v>
      </c>
      <c r="C35" s="33">
        <v>5.5</v>
      </c>
      <c r="D35" s="29">
        <f>C35*2</f>
        <v>11</v>
      </c>
      <c r="E35" s="30"/>
      <c r="F35" s="43">
        <v>3</v>
      </c>
      <c r="G35" s="43">
        <v>2</v>
      </c>
      <c r="H35" s="33">
        <v>6</v>
      </c>
      <c r="I35" s="29">
        <f>H35*2</f>
        <v>12</v>
      </c>
      <c r="J35" s="31"/>
      <c r="K35" s="43">
        <v>3</v>
      </c>
      <c r="L35" s="43">
        <v>2</v>
      </c>
      <c r="M35" s="33">
        <v>5.5</v>
      </c>
      <c r="N35" s="29">
        <f>M35*2</f>
        <v>11</v>
      </c>
      <c r="O35" s="31"/>
    </row>
    <row r="36" spans="1:15" ht="15">
      <c r="A36" s="43">
        <v>4</v>
      </c>
      <c r="B36" s="43">
        <v>2</v>
      </c>
      <c r="C36" s="33">
        <v>6</v>
      </c>
      <c r="D36" s="29">
        <f>C36*2</f>
        <v>12</v>
      </c>
      <c r="E36" s="30"/>
      <c r="F36" s="43">
        <v>4</v>
      </c>
      <c r="G36" s="43">
        <v>2</v>
      </c>
      <c r="H36" s="33">
        <v>6</v>
      </c>
      <c r="I36" s="29">
        <f>H36*2</f>
        <v>12</v>
      </c>
      <c r="J36" s="31"/>
      <c r="K36" s="43">
        <v>4</v>
      </c>
      <c r="L36" s="43">
        <v>2</v>
      </c>
      <c r="M36" s="33">
        <v>6</v>
      </c>
      <c r="N36" s="29">
        <f>M36*2</f>
        <v>12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34.5</v>
      </c>
      <c r="E37" s="40"/>
      <c r="F37" s="156"/>
      <c r="G37" s="156"/>
      <c r="H37" s="156"/>
      <c r="I37" s="39">
        <f>SUM(I33:I36)</f>
        <v>35</v>
      </c>
      <c r="J37" s="41"/>
      <c r="K37" s="155"/>
      <c r="L37" s="155"/>
      <c r="M37" s="155"/>
      <c r="N37" s="39">
        <f>SUM(N33:N36)</f>
        <v>34</v>
      </c>
      <c r="O37" s="41"/>
    </row>
    <row r="38" spans="1:15" ht="18.75" customHeight="1">
      <c r="A38" s="157"/>
      <c r="B38" s="157"/>
      <c r="C38" s="44">
        <f>D32+D37-D40-D41</f>
        <v>197.5</v>
      </c>
      <c r="D38" s="45">
        <f>C38*100/370</f>
        <v>53.37837837837838</v>
      </c>
      <c r="E38" s="46"/>
      <c r="F38" s="157"/>
      <c r="G38" s="157"/>
      <c r="H38" s="44">
        <f>SUM(I32+I37)-$D40-$D41</f>
        <v>207.5</v>
      </c>
      <c r="I38" s="45">
        <f>H38*100/370</f>
        <v>56.08108108108108</v>
      </c>
      <c r="J38" s="38"/>
      <c r="K38" s="47"/>
      <c r="L38" s="48"/>
      <c r="M38" s="44">
        <f>SUM(N32+N37)-$D40-$D41</f>
        <v>205</v>
      </c>
      <c r="N38" s="45">
        <f>M38*100/370</f>
        <v>55.4054054054054</v>
      </c>
      <c r="O38" s="38"/>
    </row>
    <row r="40" spans="1:13" ht="18.75">
      <c r="A40" s="49" t="s">
        <v>18</v>
      </c>
      <c r="D40" s="50">
        <v>2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0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610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54.95495495495495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'!F14</f>
        <v>Акробат, 2007, мер., вор., УВП, Бориспіль-Оденга, 702980, Хасілєва Анастасія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'!C14</f>
        <v>Хасілєва Анастасія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'!G14</f>
        <v>СДЮСШОР, м. Дніпропетровськ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 selectLockedCells="1" selectUnlockedCells="1"/>
  <mergeCells count="19">
    <mergeCell ref="M46:N46"/>
    <mergeCell ref="D47:N47"/>
    <mergeCell ref="A38:B38"/>
    <mergeCell ref="F38:G38"/>
    <mergeCell ref="A32:C32"/>
    <mergeCell ref="F32:H32"/>
    <mergeCell ref="K32:M32"/>
    <mergeCell ref="F37:H37"/>
    <mergeCell ref="K37:M37"/>
    <mergeCell ref="A49:O49"/>
    <mergeCell ref="A42:C42"/>
    <mergeCell ref="A43:C43"/>
    <mergeCell ref="D45:N45"/>
    <mergeCell ref="D46:I46"/>
    <mergeCell ref="A1:O1"/>
    <mergeCell ref="A2:D2"/>
    <mergeCell ref="F2:I2"/>
    <mergeCell ref="K2:N2"/>
    <mergeCell ref="A37:C37"/>
  </mergeCells>
  <printOptions/>
  <pageMargins left="0.7875" right="0.19652777777777777" top="0.2361111111111111" bottom="0.19652777777777777" header="0.5118055555555555" footer="0.5118055555555555"/>
  <pageSetup fitToHeight="1" fitToWidth="1"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AK49"/>
  <sheetViews>
    <sheetView zoomScalePageLayoutView="0" workbookViewId="0" topLeftCell="A25">
      <selection activeCell="A37" sqref="A37:C37"/>
    </sheetView>
  </sheetViews>
  <sheetFormatPr defaultColWidth="3.8515625" defaultRowHeight="12.75"/>
  <cols>
    <col min="1" max="1" width="3.8515625" style="23" customWidth="1"/>
    <col min="2" max="2" width="3.421875" style="23" customWidth="1"/>
    <col min="3" max="3" width="9.28125" style="23" customWidth="1"/>
    <col min="4" max="4" width="10.140625" style="23" customWidth="1"/>
    <col min="5" max="5" width="2.00390625" style="24" customWidth="1"/>
    <col min="6" max="6" width="3.8515625" style="23" customWidth="1"/>
    <col min="7" max="7" width="2.8515625" style="23" customWidth="1"/>
    <col min="8" max="8" width="7.7109375" style="23" customWidth="1"/>
    <col min="9" max="9" width="9.28125" style="23" customWidth="1"/>
    <col min="10" max="10" width="2.00390625" style="24" customWidth="1"/>
    <col min="11" max="11" width="3.421875" style="23" customWidth="1"/>
    <col min="12" max="12" width="2.8515625" style="23" customWidth="1"/>
    <col min="13" max="13" width="9.140625" style="23" customWidth="1"/>
    <col min="14" max="14" width="9.28125" style="23" customWidth="1"/>
    <col min="15" max="15" width="2.00390625" style="24" customWidth="1"/>
    <col min="16" max="16384" width="3.8515625" style="23" customWidth="1"/>
  </cols>
  <sheetData>
    <row r="1" spans="1:15" ht="20.25" customHeight="1">
      <c r="A1" s="153" t="str">
        <f>'рез '!A3:Q3</f>
        <v>Їзда UKR-M2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7" s="11" customFormat="1" ht="15.75" customHeight="1">
      <c r="A2" s="154" t="str">
        <f>'рез '!I7</f>
        <v>E</v>
      </c>
      <c r="B2" s="154"/>
      <c r="C2" s="154"/>
      <c r="D2" s="154"/>
      <c r="E2" s="25"/>
      <c r="F2" s="154" t="str">
        <f>'рез '!K7</f>
        <v>С</v>
      </c>
      <c r="G2" s="154"/>
      <c r="H2" s="154"/>
      <c r="I2" s="154"/>
      <c r="J2" s="26"/>
      <c r="K2" s="154" t="str">
        <f>'рез '!M7</f>
        <v>M</v>
      </c>
      <c r="L2" s="154"/>
      <c r="M2" s="154"/>
      <c r="N2" s="154"/>
      <c r="O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15" ht="12.75">
      <c r="A3" s="28" t="s">
        <v>17</v>
      </c>
      <c r="B3" s="28"/>
      <c r="C3" s="28"/>
      <c r="D3" s="29"/>
      <c r="E3" s="30"/>
      <c r="F3" s="28" t="s">
        <v>17</v>
      </c>
      <c r="G3" s="28"/>
      <c r="H3" s="28"/>
      <c r="I3" s="29"/>
      <c r="J3" s="31"/>
      <c r="K3" s="28" t="s">
        <v>17</v>
      </c>
      <c r="L3" s="28"/>
      <c r="M3" s="28"/>
      <c r="N3" s="29"/>
      <c r="O3" s="31"/>
    </row>
    <row r="4" spans="1:15" ht="13.5">
      <c r="A4" s="32">
        <v>1</v>
      </c>
      <c r="B4" s="32"/>
      <c r="C4" s="33">
        <v>6</v>
      </c>
      <c r="D4" s="29">
        <f aca="true" t="shared" si="0" ref="D4:D10">C4</f>
        <v>6</v>
      </c>
      <c r="E4" s="30"/>
      <c r="F4" s="32">
        <v>1</v>
      </c>
      <c r="G4" s="32"/>
      <c r="H4" s="33">
        <v>5.5</v>
      </c>
      <c r="I4" s="29">
        <f>H4</f>
        <v>5.5</v>
      </c>
      <c r="J4" s="31"/>
      <c r="K4" s="32">
        <v>1</v>
      </c>
      <c r="L4" s="32"/>
      <c r="M4" s="33">
        <v>6.5</v>
      </c>
      <c r="N4" s="29">
        <f>M4</f>
        <v>6.5</v>
      </c>
      <c r="O4" s="31"/>
    </row>
    <row r="5" spans="1:15" ht="13.5">
      <c r="A5" s="32">
        <v>2</v>
      </c>
      <c r="B5" s="32"/>
      <c r="C5" s="33">
        <v>4</v>
      </c>
      <c r="D5" s="29">
        <f t="shared" si="0"/>
        <v>4</v>
      </c>
      <c r="E5" s="30"/>
      <c r="F5" s="32">
        <v>2</v>
      </c>
      <c r="G5" s="32"/>
      <c r="H5" s="33">
        <v>5</v>
      </c>
      <c r="I5" s="29">
        <f>H5</f>
        <v>5</v>
      </c>
      <c r="J5" s="31"/>
      <c r="K5" s="32">
        <v>2</v>
      </c>
      <c r="L5" s="32"/>
      <c r="M5" s="33">
        <v>4.5</v>
      </c>
      <c r="N5" s="29">
        <f>M5</f>
        <v>4.5</v>
      </c>
      <c r="O5" s="31"/>
    </row>
    <row r="6" spans="1:15" ht="13.5">
      <c r="A6" s="34">
        <v>3</v>
      </c>
      <c r="B6" s="34"/>
      <c r="C6" s="33">
        <v>5</v>
      </c>
      <c r="D6" s="35">
        <f t="shared" si="0"/>
        <v>5</v>
      </c>
      <c r="E6" s="30"/>
      <c r="F6" s="34">
        <v>3</v>
      </c>
      <c r="G6" s="34"/>
      <c r="H6" s="33">
        <v>5</v>
      </c>
      <c r="I6" s="35">
        <f>H6</f>
        <v>5</v>
      </c>
      <c r="J6" s="31"/>
      <c r="K6" s="34">
        <v>3</v>
      </c>
      <c r="L6" s="34"/>
      <c r="M6" s="33">
        <v>5.5</v>
      </c>
      <c r="N6" s="35">
        <f>M6</f>
        <v>5.5</v>
      </c>
      <c r="O6" s="31"/>
    </row>
    <row r="7" spans="1:15" s="24" customFormat="1" ht="13.5">
      <c r="A7" s="34">
        <v>4</v>
      </c>
      <c r="B7" s="34"/>
      <c r="C7" s="33">
        <v>5.5</v>
      </c>
      <c r="D7" s="35">
        <f t="shared" si="0"/>
        <v>5.5</v>
      </c>
      <c r="E7" s="30"/>
      <c r="F7" s="34">
        <v>4</v>
      </c>
      <c r="G7" s="34"/>
      <c r="H7" s="33">
        <v>4</v>
      </c>
      <c r="I7" s="35">
        <f>H7</f>
        <v>4</v>
      </c>
      <c r="J7" s="31"/>
      <c r="K7" s="34">
        <v>4</v>
      </c>
      <c r="L7" s="34"/>
      <c r="M7" s="33">
        <v>5.5</v>
      </c>
      <c r="N7" s="35">
        <f>M7</f>
        <v>5.5</v>
      </c>
      <c r="O7" s="31"/>
    </row>
    <row r="8" spans="1:15" s="24" customFormat="1" ht="13.5">
      <c r="A8" s="34">
        <v>5</v>
      </c>
      <c r="B8" s="34"/>
      <c r="C8" s="33">
        <v>6</v>
      </c>
      <c r="D8" s="35">
        <f t="shared" si="0"/>
        <v>6</v>
      </c>
      <c r="E8" s="30"/>
      <c r="F8" s="34">
        <v>5</v>
      </c>
      <c r="G8" s="34"/>
      <c r="H8" s="33">
        <v>5.5</v>
      </c>
      <c r="I8" s="35">
        <f>H8</f>
        <v>5.5</v>
      </c>
      <c r="J8" s="31"/>
      <c r="K8" s="34">
        <v>5</v>
      </c>
      <c r="L8" s="34"/>
      <c r="M8" s="33">
        <v>6</v>
      </c>
      <c r="N8" s="35">
        <f>M8</f>
        <v>6</v>
      </c>
      <c r="O8" s="31"/>
    </row>
    <row r="9" spans="1:15" ht="13.5">
      <c r="A9" s="36">
        <v>6</v>
      </c>
      <c r="B9" s="36">
        <v>2</v>
      </c>
      <c r="C9" s="37">
        <v>6</v>
      </c>
      <c r="D9" s="38">
        <f>C9*B9</f>
        <v>12</v>
      </c>
      <c r="E9" s="30"/>
      <c r="F9" s="36">
        <v>6</v>
      </c>
      <c r="G9" s="36">
        <v>2</v>
      </c>
      <c r="H9" s="37">
        <v>5.5</v>
      </c>
      <c r="I9" s="38">
        <f>H9*G9</f>
        <v>11</v>
      </c>
      <c r="J9" s="31"/>
      <c r="K9" s="36">
        <v>6</v>
      </c>
      <c r="L9" s="36">
        <v>2</v>
      </c>
      <c r="M9" s="37">
        <v>5.5</v>
      </c>
      <c r="N9" s="38">
        <f>M9*L9</f>
        <v>11</v>
      </c>
      <c r="O9" s="31"/>
    </row>
    <row r="10" spans="1:15" ht="13.5">
      <c r="A10" s="32">
        <v>7</v>
      </c>
      <c r="B10" s="32"/>
      <c r="C10" s="33">
        <v>6</v>
      </c>
      <c r="D10" s="29">
        <f t="shared" si="0"/>
        <v>6</v>
      </c>
      <c r="E10" s="30"/>
      <c r="F10" s="32">
        <v>7</v>
      </c>
      <c r="G10" s="32"/>
      <c r="H10" s="33">
        <v>6</v>
      </c>
      <c r="I10" s="29">
        <f>H10</f>
        <v>6</v>
      </c>
      <c r="J10" s="31"/>
      <c r="K10" s="32">
        <v>7</v>
      </c>
      <c r="L10" s="32"/>
      <c r="M10" s="33">
        <v>6</v>
      </c>
      <c r="N10" s="29">
        <f>M10</f>
        <v>6</v>
      </c>
      <c r="O10" s="31"/>
    </row>
    <row r="11" spans="1:15" s="24" customFormat="1" ht="13.5">
      <c r="A11" s="32">
        <v>8</v>
      </c>
      <c r="B11" s="32"/>
      <c r="C11" s="33">
        <v>6</v>
      </c>
      <c r="D11" s="29">
        <f>C11</f>
        <v>6</v>
      </c>
      <c r="E11" s="30"/>
      <c r="F11" s="32">
        <v>8</v>
      </c>
      <c r="G11" s="32"/>
      <c r="H11" s="33">
        <v>6</v>
      </c>
      <c r="I11" s="29">
        <f>H11</f>
        <v>6</v>
      </c>
      <c r="J11" s="31"/>
      <c r="K11" s="32">
        <v>8</v>
      </c>
      <c r="L11" s="32"/>
      <c r="M11" s="33">
        <v>6</v>
      </c>
      <c r="N11" s="29">
        <f>M11</f>
        <v>6</v>
      </c>
      <c r="O11" s="31"/>
    </row>
    <row r="12" spans="1:15" ht="13.5">
      <c r="A12" s="32">
        <v>9</v>
      </c>
      <c r="B12" s="32"/>
      <c r="C12" s="33">
        <v>5.5</v>
      </c>
      <c r="D12" s="29">
        <f aca="true" t="shared" si="1" ref="D12:D31">C12</f>
        <v>5.5</v>
      </c>
      <c r="E12" s="30"/>
      <c r="F12" s="32">
        <v>9</v>
      </c>
      <c r="G12" s="32"/>
      <c r="H12" s="33">
        <v>6</v>
      </c>
      <c r="I12" s="29">
        <f>H12</f>
        <v>6</v>
      </c>
      <c r="J12" s="31"/>
      <c r="K12" s="32">
        <v>9</v>
      </c>
      <c r="L12" s="32"/>
      <c r="M12" s="33">
        <v>6</v>
      </c>
      <c r="N12" s="29">
        <f>M12</f>
        <v>6</v>
      </c>
      <c r="O12" s="31"/>
    </row>
    <row r="13" spans="1:15" s="24" customFormat="1" ht="13.5">
      <c r="A13" s="36">
        <v>10</v>
      </c>
      <c r="B13" s="36">
        <v>2</v>
      </c>
      <c r="C13" s="37">
        <v>6</v>
      </c>
      <c r="D13" s="38">
        <f>C13*B13</f>
        <v>12</v>
      </c>
      <c r="E13" s="30"/>
      <c r="F13" s="36">
        <v>10</v>
      </c>
      <c r="G13" s="36">
        <v>2</v>
      </c>
      <c r="H13" s="37">
        <v>6</v>
      </c>
      <c r="I13" s="38">
        <f>H13*G13</f>
        <v>12</v>
      </c>
      <c r="J13" s="31"/>
      <c r="K13" s="36">
        <v>10</v>
      </c>
      <c r="L13" s="36">
        <v>2</v>
      </c>
      <c r="M13" s="37">
        <v>6</v>
      </c>
      <c r="N13" s="38">
        <f>M13*L13</f>
        <v>12</v>
      </c>
      <c r="O13" s="31"/>
    </row>
    <row r="14" spans="1:15" ht="13.5">
      <c r="A14" s="34">
        <v>11</v>
      </c>
      <c r="B14" s="34"/>
      <c r="C14" s="33">
        <v>4</v>
      </c>
      <c r="D14" s="35">
        <f t="shared" si="1"/>
        <v>4</v>
      </c>
      <c r="E14" s="30"/>
      <c r="F14" s="34">
        <v>11</v>
      </c>
      <c r="G14" s="34"/>
      <c r="H14" s="33">
        <v>5</v>
      </c>
      <c r="I14" s="35">
        <f>H14</f>
        <v>5</v>
      </c>
      <c r="J14" s="31"/>
      <c r="K14" s="34">
        <v>11</v>
      </c>
      <c r="L14" s="34"/>
      <c r="M14" s="33">
        <v>4.5</v>
      </c>
      <c r="N14" s="35">
        <f>M14</f>
        <v>4.5</v>
      </c>
      <c r="O14" s="31"/>
    </row>
    <row r="15" spans="1:15" ht="13.5">
      <c r="A15" s="34">
        <v>12</v>
      </c>
      <c r="B15" s="34"/>
      <c r="C15" s="33">
        <v>5</v>
      </c>
      <c r="D15" s="35">
        <f t="shared" si="1"/>
        <v>5</v>
      </c>
      <c r="E15" s="30"/>
      <c r="F15" s="34">
        <v>12</v>
      </c>
      <c r="G15" s="34"/>
      <c r="H15" s="33">
        <v>5</v>
      </c>
      <c r="I15" s="35">
        <f>H15</f>
        <v>5</v>
      </c>
      <c r="J15" s="31"/>
      <c r="K15" s="34">
        <v>12</v>
      </c>
      <c r="L15" s="34"/>
      <c r="M15" s="33">
        <v>6</v>
      </c>
      <c r="N15" s="35">
        <f>M15</f>
        <v>6</v>
      </c>
      <c r="O15" s="31"/>
    </row>
    <row r="16" spans="1:15" s="24" customFormat="1" ht="13.5">
      <c r="A16" s="34">
        <v>13</v>
      </c>
      <c r="B16" s="34"/>
      <c r="C16" s="33">
        <v>4</v>
      </c>
      <c r="D16" s="35">
        <f t="shared" si="1"/>
        <v>4</v>
      </c>
      <c r="E16" s="30"/>
      <c r="F16" s="34">
        <v>13</v>
      </c>
      <c r="G16" s="34"/>
      <c r="H16" s="33">
        <v>5.5</v>
      </c>
      <c r="I16" s="35">
        <f>H16</f>
        <v>5.5</v>
      </c>
      <c r="J16" s="31"/>
      <c r="K16" s="34">
        <v>13</v>
      </c>
      <c r="L16" s="34"/>
      <c r="M16" s="33">
        <v>6</v>
      </c>
      <c r="N16" s="35">
        <f>M16</f>
        <v>6</v>
      </c>
      <c r="O16" s="31"/>
    </row>
    <row r="17" spans="1:15" s="24" customFormat="1" ht="13.5">
      <c r="A17" s="36">
        <v>14</v>
      </c>
      <c r="B17" s="36">
        <v>2</v>
      </c>
      <c r="C17" s="37">
        <v>6</v>
      </c>
      <c r="D17" s="38">
        <f>C17*B17</f>
        <v>12</v>
      </c>
      <c r="E17" s="30"/>
      <c r="F17" s="36">
        <v>14</v>
      </c>
      <c r="G17" s="36">
        <v>2</v>
      </c>
      <c r="H17" s="37">
        <v>5</v>
      </c>
      <c r="I17" s="38">
        <f>H17*G17</f>
        <v>10</v>
      </c>
      <c r="J17" s="31"/>
      <c r="K17" s="36">
        <v>14</v>
      </c>
      <c r="L17" s="36">
        <v>2</v>
      </c>
      <c r="M17" s="37">
        <v>6</v>
      </c>
      <c r="N17" s="38">
        <f>M17*L17</f>
        <v>12</v>
      </c>
      <c r="O17" s="31"/>
    </row>
    <row r="18" spans="1:15" ht="13.5">
      <c r="A18" s="32">
        <v>15</v>
      </c>
      <c r="B18" s="32"/>
      <c r="C18" s="33">
        <v>6</v>
      </c>
      <c r="D18" s="29">
        <f t="shared" si="1"/>
        <v>6</v>
      </c>
      <c r="E18" s="30"/>
      <c r="F18" s="32">
        <v>15</v>
      </c>
      <c r="G18" s="32"/>
      <c r="H18" s="33">
        <v>5.5</v>
      </c>
      <c r="I18" s="29">
        <f aca="true" t="shared" si="2" ref="I18:I31">H18</f>
        <v>5.5</v>
      </c>
      <c r="J18" s="31"/>
      <c r="K18" s="32">
        <v>15</v>
      </c>
      <c r="L18" s="32"/>
      <c r="M18" s="33">
        <v>6.5</v>
      </c>
      <c r="N18" s="29">
        <f aca="true" t="shared" si="3" ref="N18:N31">M18</f>
        <v>6.5</v>
      </c>
      <c r="O18" s="31"/>
    </row>
    <row r="19" spans="1:15" ht="13.5">
      <c r="A19" s="32">
        <v>16</v>
      </c>
      <c r="B19" s="32"/>
      <c r="C19" s="33">
        <v>7</v>
      </c>
      <c r="D19" s="29">
        <f t="shared" si="1"/>
        <v>7</v>
      </c>
      <c r="E19" s="30"/>
      <c r="F19" s="32">
        <v>16</v>
      </c>
      <c r="G19" s="32"/>
      <c r="H19" s="33">
        <v>6</v>
      </c>
      <c r="I19" s="29">
        <f t="shared" si="2"/>
        <v>6</v>
      </c>
      <c r="J19" s="31"/>
      <c r="K19" s="32">
        <v>16</v>
      </c>
      <c r="L19" s="32"/>
      <c r="M19" s="33">
        <v>7</v>
      </c>
      <c r="N19" s="29">
        <f t="shared" si="3"/>
        <v>7</v>
      </c>
      <c r="O19" s="31"/>
    </row>
    <row r="20" spans="1:15" ht="13.5">
      <c r="A20" s="32">
        <v>17</v>
      </c>
      <c r="B20" s="32"/>
      <c r="C20" s="33">
        <v>6.5</v>
      </c>
      <c r="D20" s="29">
        <f t="shared" si="1"/>
        <v>6.5</v>
      </c>
      <c r="E20" s="30"/>
      <c r="F20" s="32">
        <v>17</v>
      </c>
      <c r="G20" s="32"/>
      <c r="H20" s="33">
        <v>6</v>
      </c>
      <c r="I20" s="29">
        <f t="shared" si="2"/>
        <v>6</v>
      </c>
      <c r="J20" s="31"/>
      <c r="K20" s="32">
        <v>17</v>
      </c>
      <c r="L20" s="32"/>
      <c r="M20" s="33">
        <v>6.5</v>
      </c>
      <c r="N20" s="29">
        <f t="shared" si="3"/>
        <v>6.5</v>
      </c>
      <c r="O20" s="31"/>
    </row>
    <row r="21" spans="1:15" s="24" customFormat="1" ht="13.5">
      <c r="A21" s="34">
        <v>18</v>
      </c>
      <c r="B21" s="34"/>
      <c r="C21" s="33">
        <v>7</v>
      </c>
      <c r="D21" s="35">
        <f t="shared" si="1"/>
        <v>7</v>
      </c>
      <c r="E21" s="30"/>
      <c r="F21" s="34">
        <v>18</v>
      </c>
      <c r="G21" s="34"/>
      <c r="H21" s="33">
        <v>6</v>
      </c>
      <c r="I21" s="35">
        <f t="shared" si="2"/>
        <v>6</v>
      </c>
      <c r="J21" s="31"/>
      <c r="K21" s="34">
        <v>18</v>
      </c>
      <c r="L21" s="34"/>
      <c r="M21" s="33">
        <v>6</v>
      </c>
      <c r="N21" s="35">
        <f t="shared" si="3"/>
        <v>6</v>
      </c>
      <c r="O21" s="31"/>
    </row>
    <row r="22" spans="1:15" ht="13.5">
      <c r="A22" s="32">
        <v>19</v>
      </c>
      <c r="B22" s="32"/>
      <c r="C22" s="33">
        <v>6</v>
      </c>
      <c r="D22" s="29">
        <f t="shared" si="1"/>
        <v>6</v>
      </c>
      <c r="E22" s="30"/>
      <c r="F22" s="32">
        <v>19</v>
      </c>
      <c r="G22" s="32"/>
      <c r="H22" s="33">
        <v>6</v>
      </c>
      <c r="I22" s="29">
        <f t="shared" si="2"/>
        <v>6</v>
      </c>
      <c r="J22" s="31"/>
      <c r="K22" s="32">
        <v>19</v>
      </c>
      <c r="L22" s="32"/>
      <c r="M22" s="33">
        <v>6</v>
      </c>
      <c r="N22" s="29">
        <f t="shared" si="3"/>
        <v>6</v>
      </c>
      <c r="O22" s="31"/>
    </row>
    <row r="23" spans="1:15" ht="13.5">
      <c r="A23" s="34">
        <v>20</v>
      </c>
      <c r="B23" s="32"/>
      <c r="C23" s="33">
        <v>6.5</v>
      </c>
      <c r="D23" s="29">
        <f t="shared" si="1"/>
        <v>6.5</v>
      </c>
      <c r="E23" s="30"/>
      <c r="F23" s="34">
        <v>20</v>
      </c>
      <c r="G23" s="32"/>
      <c r="H23" s="33">
        <v>6</v>
      </c>
      <c r="I23" s="29">
        <f t="shared" si="2"/>
        <v>6</v>
      </c>
      <c r="J23" s="31"/>
      <c r="K23" s="34">
        <v>20</v>
      </c>
      <c r="L23" s="32"/>
      <c r="M23" s="33">
        <v>6</v>
      </c>
      <c r="N23" s="29">
        <f t="shared" si="3"/>
        <v>6</v>
      </c>
      <c r="O23" s="31"/>
    </row>
    <row r="24" spans="1:15" ht="13.5">
      <c r="A24" s="32">
        <v>21</v>
      </c>
      <c r="B24" s="32"/>
      <c r="C24" s="33">
        <v>6.5</v>
      </c>
      <c r="D24" s="29">
        <f t="shared" si="1"/>
        <v>6.5</v>
      </c>
      <c r="E24" s="30"/>
      <c r="F24" s="32">
        <v>21</v>
      </c>
      <c r="G24" s="32"/>
      <c r="H24" s="33">
        <v>6</v>
      </c>
      <c r="I24" s="29">
        <f t="shared" si="2"/>
        <v>6</v>
      </c>
      <c r="J24" s="31"/>
      <c r="K24" s="32">
        <v>21</v>
      </c>
      <c r="L24" s="32"/>
      <c r="M24" s="33">
        <v>6.5</v>
      </c>
      <c r="N24" s="29">
        <f t="shared" si="3"/>
        <v>6.5</v>
      </c>
      <c r="O24" s="31"/>
    </row>
    <row r="25" spans="1:15" ht="13.5">
      <c r="A25" s="34">
        <v>22</v>
      </c>
      <c r="B25" s="32"/>
      <c r="C25" s="33">
        <v>6</v>
      </c>
      <c r="D25" s="29">
        <f t="shared" si="1"/>
        <v>6</v>
      </c>
      <c r="E25" s="30"/>
      <c r="F25" s="34">
        <v>22</v>
      </c>
      <c r="G25" s="32"/>
      <c r="H25" s="33">
        <v>5</v>
      </c>
      <c r="I25" s="29">
        <f t="shared" si="2"/>
        <v>5</v>
      </c>
      <c r="J25" s="31"/>
      <c r="K25" s="34">
        <v>22</v>
      </c>
      <c r="L25" s="32"/>
      <c r="M25" s="33">
        <v>6</v>
      </c>
      <c r="N25" s="29">
        <f t="shared" si="3"/>
        <v>6</v>
      </c>
      <c r="O25" s="31"/>
    </row>
    <row r="26" spans="1:15" ht="13.5">
      <c r="A26" s="32">
        <v>23</v>
      </c>
      <c r="B26" s="32"/>
      <c r="C26" s="33">
        <v>6</v>
      </c>
      <c r="D26" s="29">
        <f t="shared" si="1"/>
        <v>6</v>
      </c>
      <c r="E26" s="30"/>
      <c r="F26" s="32">
        <v>23</v>
      </c>
      <c r="G26" s="32"/>
      <c r="H26" s="33">
        <v>5.5</v>
      </c>
      <c r="I26" s="29">
        <f t="shared" si="2"/>
        <v>5.5</v>
      </c>
      <c r="J26" s="31"/>
      <c r="K26" s="32">
        <v>23</v>
      </c>
      <c r="L26" s="32"/>
      <c r="M26" s="33">
        <v>5.5</v>
      </c>
      <c r="N26" s="29">
        <f t="shared" si="3"/>
        <v>5.5</v>
      </c>
      <c r="O26" s="31"/>
    </row>
    <row r="27" spans="1:15" ht="13.5">
      <c r="A27" s="34">
        <v>24</v>
      </c>
      <c r="B27" s="32"/>
      <c r="C27" s="33">
        <v>7</v>
      </c>
      <c r="D27" s="29">
        <f t="shared" si="1"/>
        <v>7</v>
      </c>
      <c r="E27" s="30"/>
      <c r="F27" s="34">
        <v>24</v>
      </c>
      <c r="G27" s="32"/>
      <c r="H27" s="33">
        <v>6</v>
      </c>
      <c r="I27" s="29">
        <f t="shared" si="2"/>
        <v>6</v>
      </c>
      <c r="J27" s="31"/>
      <c r="K27" s="34">
        <v>24</v>
      </c>
      <c r="L27" s="32"/>
      <c r="M27" s="33">
        <v>6.5</v>
      </c>
      <c r="N27" s="29">
        <f t="shared" si="3"/>
        <v>6.5</v>
      </c>
      <c r="O27" s="31"/>
    </row>
    <row r="28" spans="1:15" ht="13.5">
      <c r="A28" s="32">
        <v>25</v>
      </c>
      <c r="B28" s="32"/>
      <c r="C28" s="33">
        <v>6.5</v>
      </c>
      <c r="D28" s="29">
        <f t="shared" si="1"/>
        <v>6.5</v>
      </c>
      <c r="E28" s="30"/>
      <c r="F28" s="32">
        <v>25</v>
      </c>
      <c r="G28" s="32"/>
      <c r="H28" s="33">
        <v>6</v>
      </c>
      <c r="I28" s="29">
        <f t="shared" si="2"/>
        <v>6</v>
      </c>
      <c r="J28" s="31"/>
      <c r="K28" s="32">
        <v>25</v>
      </c>
      <c r="L28" s="32"/>
      <c r="M28" s="33">
        <v>6.5</v>
      </c>
      <c r="N28" s="29">
        <f t="shared" si="3"/>
        <v>6.5</v>
      </c>
      <c r="O28" s="31"/>
    </row>
    <row r="29" spans="1:15" ht="13.5">
      <c r="A29" s="34">
        <v>26</v>
      </c>
      <c r="B29" s="32"/>
      <c r="C29" s="33">
        <v>5</v>
      </c>
      <c r="D29" s="29">
        <f t="shared" si="1"/>
        <v>5</v>
      </c>
      <c r="E29" s="30"/>
      <c r="F29" s="34">
        <v>26</v>
      </c>
      <c r="G29" s="32"/>
      <c r="H29" s="33">
        <v>5.5</v>
      </c>
      <c r="I29" s="29">
        <f t="shared" si="2"/>
        <v>5.5</v>
      </c>
      <c r="J29" s="31"/>
      <c r="K29" s="34">
        <v>26</v>
      </c>
      <c r="L29" s="32"/>
      <c r="M29" s="33">
        <v>6.5</v>
      </c>
      <c r="N29" s="29">
        <f t="shared" si="3"/>
        <v>6.5</v>
      </c>
      <c r="O29" s="31"/>
    </row>
    <row r="30" spans="1:15" ht="13.5">
      <c r="A30" s="32">
        <v>27</v>
      </c>
      <c r="B30" s="32"/>
      <c r="C30" s="33">
        <v>5</v>
      </c>
      <c r="D30" s="29">
        <f t="shared" si="1"/>
        <v>5</v>
      </c>
      <c r="E30" s="30"/>
      <c r="F30" s="32">
        <v>27</v>
      </c>
      <c r="G30" s="32"/>
      <c r="H30" s="33">
        <v>5.5</v>
      </c>
      <c r="I30" s="29">
        <f t="shared" si="2"/>
        <v>5.5</v>
      </c>
      <c r="J30" s="31"/>
      <c r="K30" s="32">
        <v>27</v>
      </c>
      <c r="L30" s="32"/>
      <c r="M30" s="33">
        <v>6.5</v>
      </c>
      <c r="N30" s="29">
        <f t="shared" si="3"/>
        <v>6.5</v>
      </c>
      <c r="O30" s="31"/>
    </row>
    <row r="31" spans="1:15" ht="13.5">
      <c r="A31" s="34">
        <v>28</v>
      </c>
      <c r="B31" s="32"/>
      <c r="C31" s="33">
        <v>6</v>
      </c>
      <c r="D31" s="29">
        <f t="shared" si="1"/>
        <v>6</v>
      </c>
      <c r="E31" s="30"/>
      <c r="F31" s="34">
        <v>28</v>
      </c>
      <c r="G31" s="32"/>
      <c r="H31" s="33">
        <v>6</v>
      </c>
      <c r="I31" s="29">
        <f t="shared" si="2"/>
        <v>6</v>
      </c>
      <c r="J31" s="31"/>
      <c r="K31" s="34">
        <v>28</v>
      </c>
      <c r="L31" s="32"/>
      <c r="M31" s="33">
        <v>6</v>
      </c>
      <c r="N31" s="29">
        <f t="shared" si="3"/>
        <v>6</v>
      </c>
      <c r="O31" s="31"/>
    </row>
    <row r="32" spans="1:15" s="42" customFormat="1" ht="18.75" customHeight="1">
      <c r="A32" s="155"/>
      <c r="B32" s="155"/>
      <c r="C32" s="155"/>
      <c r="D32" s="39">
        <f>SUM(D4:D31)</f>
        <v>180</v>
      </c>
      <c r="E32" s="40"/>
      <c r="F32" s="155"/>
      <c r="G32" s="155"/>
      <c r="H32" s="155"/>
      <c r="I32" s="39">
        <f>SUM(I4:I31)</f>
        <v>172.5</v>
      </c>
      <c r="J32" s="41"/>
      <c r="K32" s="155"/>
      <c r="L32" s="155"/>
      <c r="M32" s="155"/>
      <c r="N32" s="39">
        <f>SUM(N4:N31)</f>
        <v>185.5</v>
      </c>
      <c r="O32" s="41"/>
    </row>
    <row r="33" spans="1:15" ht="15">
      <c r="A33" s="43">
        <v>1</v>
      </c>
      <c r="B33" s="43">
        <v>1</v>
      </c>
      <c r="C33" s="33">
        <v>6</v>
      </c>
      <c r="D33" s="29">
        <f>C33</f>
        <v>6</v>
      </c>
      <c r="E33" s="30"/>
      <c r="F33" s="43">
        <v>1</v>
      </c>
      <c r="G33" s="43">
        <v>1</v>
      </c>
      <c r="H33" s="33">
        <v>5.5</v>
      </c>
      <c r="I33" s="29">
        <f>H33</f>
        <v>5.5</v>
      </c>
      <c r="J33" s="31"/>
      <c r="K33" s="43">
        <v>1</v>
      </c>
      <c r="L33" s="43">
        <v>1</v>
      </c>
      <c r="M33" s="33">
        <v>6</v>
      </c>
      <c r="N33" s="29">
        <f>M33</f>
        <v>6</v>
      </c>
      <c r="O33" s="31"/>
    </row>
    <row r="34" spans="1:15" ht="15">
      <c r="A34" s="43">
        <v>2</v>
      </c>
      <c r="B34" s="43">
        <v>1</v>
      </c>
      <c r="C34" s="33">
        <v>6</v>
      </c>
      <c r="D34" s="29">
        <f>C34</f>
        <v>6</v>
      </c>
      <c r="E34" s="30"/>
      <c r="F34" s="43">
        <v>2</v>
      </c>
      <c r="G34" s="43">
        <v>1</v>
      </c>
      <c r="H34" s="33">
        <v>6</v>
      </c>
      <c r="I34" s="29">
        <f>H34</f>
        <v>6</v>
      </c>
      <c r="J34" s="31"/>
      <c r="K34" s="43">
        <v>2</v>
      </c>
      <c r="L34" s="43">
        <v>1</v>
      </c>
      <c r="M34" s="33">
        <v>6</v>
      </c>
      <c r="N34" s="29">
        <f>M34</f>
        <v>6</v>
      </c>
      <c r="O34" s="31"/>
    </row>
    <row r="35" spans="1:15" ht="15">
      <c r="A35" s="43">
        <v>3</v>
      </c>
      <c r="B35" s="43">
        <v>2</v>
      </c>
      <c r="C35" s="33">
        <v>6</v>
      </c>
      <c r="D35" s="29">
        <f>C35*2</f>
        <v>12</v>
      </c>
      <c r="E35" s="30"/>
      <c r="F35" s="43">
        <v>3</v>
      </c>
      <c r="G35" s="43">
        <v>2</v>
      </c>
      <c r="H35" s="33">
        <v>5.5</v>
      </c>
      <c r="I35" s="29">
        <f>H35*2</f>
        <v>11</v>
      </c>
      <c r="J35" s="31"/>
      <c r="K35" s="43">
        <v>3</v>
      </c>
      <c r="L35" s="43">
        <v>2</v>
      </c>
      <c r="M35" s="33">
        <v>6</v>
      </c>
      <c r="N35" s="29">
        <f>M35*2</f>
        <v>12</v>
      </c>
      <c r="O35" s="31"/>
    </row>
    <row r="36" spans="1:15" ht="15">
      <c r="A36" s="43">
        <v>4</v>
      </c>
      <c r="B36" s="43">
        <v>2</v>
      </c>
      <c r="C36" s="33">
        <v>6.5</v>
      </c>
      <c r="D36" s="29">
        <f>C36*2</f>
        <v>13</v>
      </c>
      <c r="E36" s="30"/>
      <c r="F36" s="43">
        <v>4</v>
      </c>
      <c r="G36" s="43">
        <v>2</v>
      </c>
      <c r="H36" s="33">
        <v>6</v>
      </c>
      <c r="I36" s="29">
        <f>H36*2</f>
        <v>12</v>
      </c>
      <c r="J36" s="31"/>
      <c r="K36" s="43">
        <v>4</v>
      </c>
      <c r="L36" s="43">
        <v>2</v>
      </c>
      <c r="M36" s="33">
        <v>6</v>
      </c>
      <c r="N36" s="29">
        <f>M36*2</f>
        <v>12</v>
      </c>
      <c r="O36" s="31"/>
    </row>
    <row r="37" spans="1:15" s="42" customFormat="1" ht="18.75" customHeight="1">
      <c r="A37" s="155"/>
      <c r="B37" s="155"/>
      <c r="C37" s="155"/>
      <c r="D37" s="39">
        <f>SUM(D33:D36)</f>
        <v>37</v>
      </c>
      <c r="E37" s="40"/>
      <c r="F37" s="156"/>
      <c r="G37" s="156"/>
      <c r="H37" s="156"/>
      <c r="I37" s="39">
        <f>SUM(I33:I36)</f>
        <v>34.5</v>
      </c>
      <c r="J37" s="41"/>
      <c r="K37" s="155"/>
      <c r="L37" s="155"/>
      <c r="M37" s="155"/>
      <c r="N37" s="39">
        <f>SUM(N33:N36)</f>
        <v>36</v>
      </c>
      <c r="O37" s="41"/>
    </row>
    <row r="38" spans="1:15" ht="18.75" customHeight="1">
      <c r="A38" s="157"/>
      <c r="B38" s="157"/>
      <c r="C38" s="44">
        <f>SUM(D32+D37)-$D40-$D41</f>
        <v>217</v>
      </c>
      <c r="D38" s="45">
        <f>C38*100/370</f>
        <v>58.648648648648646</v>
      </c>
      <c r="E38" s="46"/>
      <c r="F38" s="157"/>
      <c r="G38" s="157"/>
      <c r="H38" s="44">
        <f>SUM(I32+I37)-$D40-$D41</f>
        <v>207</v>
      </c>
      <c r="I38" s="45">
        <f>H38*100/370</f>
        <v>55.945945945945944</v>
      </c>
      <c r="J38" s="38"/>
      <c r="K38" s="47"/>
      <c r="L38" s="48"/>
      <c r="M38" s="44">
        <f>SUM(N32+N37)-$D40-$D41</f>
        <v>221.5</v>
      </c>
      <c r="N38" s="45">
        <f>M38*100/370</f>
        <v>59.86486486486486</v>
      </c>
      <c r="O38" s="38"/>
    </row>
    <row r="40" spans="1:13" ht="18.75">
      <c r="A40" s="49" t="s">
        <v>18</v>
      </c>
      <c r="D40" s="50">
        <v>0</v>
      </c>
      <c r="F40" s="49"/>
      <c r="K40" s="17" t="str">
        <f>'рез '!F24</f>
        <v>E:</v>
      </c>
      <c r="L40" s="18" t="str">
        <f>'рез '!G24</f>
        <v>Масленнікова Анна</v>
      </c>
      <c r="M40" s="18"/>
    </row>
    <row r="41" spans="1:13" ht="18.75">
      <c r="A41" s="49" t="s">
        <v>19</v>
      </c>
      <c r="D41" s="50">
        <v>0</v>
      </c>
      <c r="E41" s="51"/>
      <c r="F41" s="49"/>
      <c r="J41" s="52"/>
      <c r="K41" s="17" t="str">
        <f>'рез '!F25</f>
        <v>C:</v>
      </c>
      <c r="L41" s="18" t="str">
        <f>'рез '!G25</f>
        <v>Шкіптань Тетяна</v>
      </c>
      <c r="M41" s="18"/>
    </row>
    <row r="42" spans="1:15" ht="18.75">
      <c r="A42" s="158" t="s">
        <v>20</v>
      </c>
      <c r="B42" s="158"/>
      <c r="C42" s="158"/>
      <c r="D42" s="53">
        <f>C38+H38+M38</f>
        <v>645.5</v>
      </c>
      <c r="E42" s="54"/>
      <c r="F42" s="55"/>
      <c r="G42" s="55"/>
      <c r="H42" s="54"/>
      <c r="I42" s="56"/>
      <c r="J42" s="56"/>
      <c r="K42" s="17" t="str">
        <f>'рез '!F26</f>
        <v>M:</v>
      </c>
      <c r="L42" s="18" t="str">
        <f>'рез '!G26</f>
        <v>Ковшова Ольга</v>
      </c>
      <c r="M42" s="18"/>
      <c r="N42" s="56"/>
      <c r="O42" s="55"/>
    </row>
    <row r="43" spans="1:15" ht="15.75">
      <c r="A43" s="158" t="s">
        <v>21</v>
      </c>
      <c r="B43" s="158"/>
      <c r="C43" s="158"/>
      <c r="D43" s="57">
        <f>(D38+I38+N38)/3</f>
        <v>58.15315315315315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ht="12.75">
      <c r="A44" s="58"/>
    </row>
    <row r="45" spans="1:14" ht="30" customHeight="1">
      <c r="A45" s="59" t="s">
        <v>22</v>
      </c>
      <c r="D45" s="159" t="str">
        <f>'рез '!F15</f>
        <v>Voland, 2006, мер., вор., Ольденбурзька, Дон Григориус-Вывеска, 752854, Белокриницкая Алена.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9.5" customHeight="1">
      <c r="A46" s="59" t="s">
        <v>23</v>
      </c>
      <c r="D46" s="159" t="str">
        <f>'рез '!C15</f>
        <v>Белова Валерія</v>
      </c>
      <c r="E46" s="159"/>
      <c r="F46" s="159"/>
      <c r="G46" s="159"/>
      <c r="H46" s="159"/>
      <c r="I46" s="159"/>
      <c r="J46" s="61"/>
      <c r="K46" s="61"/>
      <c r="L46" s="61"/>
      <c r="M46" s="160">
        <f>'рез '!C4</f>
        <v>41811</v>
      </c>
      <c r="N46" s="160"/>
    </row>
    <row r="47" spans="1:14" ht="29.25" customHeight="1">
      <c r="A47" s="59" t="s">
        <v>7</v>
      </c>
      <c r="D47" s="159" t="str">
        <f>'рез '!G15</f>
        <v>КСК ”Horses of Anastasia”,
м. Днепропетровск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9" spans="1:15" ht="37.5" customHeight="1">
      <c r="A49" s="161" t="str">
        <f>'рез '!A1:Q1</f>
        <v>ВІДКРИТІ ВСЕУКРАЇНСЬКІ ЗМАГАННЯ З КІННОГО СПОРТУ (ВИЇЗДКА) ІІ етап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</sheetData>
  <sheetProtection selectLockedCells="1" selectUnlockedCells="1"/>
  <mergeCells count="19">
    <mergeCell ref="M46:N46"/>
    <mergeCell ref="D47:N47"/>
    <mergeCell ref="A38:B38"/>
    <mergeCell ref="F38:G38"/>
    <mergeCell ref="A32:C32"/>
    <mergeCell ref="F32:H32"/>
    <mergeCell ref="K32:M32"/>
    <mergeCell ref="F37:H37"/>
    <mergeCell ref="K37:M37"/>
    <mergeCell ref="A49:O49"/>
    <mergeCell ref="A42:C42"/>
    <mergeCell ref="A43:C43"/>
    <mergeCell ref="D45:N45"/>
    <mergeCell ref="D46:I46"/>
    <mergeCell ref="A1:O1"/>
    <mergeCell ref="A2:D2"/>
    <mergeCell ref="F2:I2"/>
    <mergeCell ref="K2:N2"/>
    <mergeCell ref="A37:C37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Юра</cp:lastModifiedBy>
  <cp:lastPrinted>2014-06-21T16:16:14Z</cp:lastPrinted>
  <dcterms:modified xsi:type="dcterms:W3CDTF">2014-06-23T15:53:00Z</dcterms:modified>
  <cp:category/>
  <cp:version/>
  <cp:contentType/>
  <cp:contentStatus/>
</cp:coreProperties>
</file>