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0" yWindow="240" windowWidth="15480" windowHeight="8355" activeTab="1"/>
  </bookViews>
  <sheets>
    <sheet name="стартовий протокол" sheetId="23" r:id="rId1"/>
    <sheet name="CEN20" sheetId="21" r:id="rId2"/>
    <sheet name="CEN40" sheetId="10" r:id="rId3"/>
  </sheets>
  <definedNames>
    <definedName name="_xlnm.Print_Titles" localSheetId="1">'CEN20'!$8:$10</definedName>
    <definedName name="_xlnm.Print_Titles" localSheetId="2">'CEN40'!$8:$10</definedName>
    <definedName name="_xlnm.Print_Titles" localSheetId="0">'стартовий протокол'!$6:$6</definedName>
    <definedName name="_xlnm.Print_Area" localSheetId="1">'CEN20'!$A$1:$T$10</definedName>
    <definedName name="_xlnm.Print_Area" localSheetId="2">'CEN40'!$A$1:$T$20</definedName>
    <definedName name="_xlnm.Print_Area" localSheetId="0">'стартовий протокол'!$A$1:$I$22</definedName>
  </definedNames>
  <calcPr calcId="124519" iterateDelta="1E-4"/>
</workbook>
</file>

<file path=xl/calcChain.xml><?xml version="1.0" encoding="utf-8"?>
<calcChain xmlns="http://schemas.openxmlformats.org/spreadsheetml/2006/main">
  <c r="O36" i="21"/>
  <c r="P36" s="1"/>
  <c r="N36"/>
  <c r="K36"/>
  <c r="P35"/>
  <c r="O35"/>
  <c r="N35"/>
  <c r="N34"/>
  <c r="K34"/>
  <c r="O34" s="1"/>
  <c r="P34" s="1"/>
  <c r="P33"/>
  <c r="O33"/>
  <c r="N33"/>
  <c r="N32"/>
  <c r="K32"/>
  <c r="O32" s="1"/>
  <c r="P32" s="1"/>
  <c r="O31"/>
  <c r="P31" s="1"/>
  <c r="N31"/>
  <c r="N30"/>
  <c r="K30"/>
  <c r="O30" s="1"/>
  <c r="P30" s="1"/>
  <c r="O29"/>
  <c r="P29" s="1"/>
  <c r="N29"/>
  <c r="O28"/>
  <c r="P28" s="1"/>
  <c r="N28"/>
  <c r="K28"/>
  <c r="O27"/>
  <c r="P27" s="1"/>
  <c r="N27"/>
  <c r="N26"/>
  <c r="K26"/>
  <c r="O26" s="1"/>
  <c r="P26" s="1"/>
  <c r="O25"/>
  <c r="P25" s="1"/>
  <c r="N25"/>
  <c r="N24"/>
  <c r="K24"/>
  <c r="O24" s="1"/>
  <c r="P24" s="1"/>
  <c r="O23"/>
  <c r="N23"/>
  <c r="N22"/>
  <c r="K22"/>
  <c r="O22" s="1"/>
  <c r="P22" s="1"/>
  <c r="P21"/>
  <c r="O21"/>
  <c r="N21"/>
  <c r="N20"/>
  <c r="K20"/>
  <c r="O20" s="1"/>
  <c r="P20" s="1"/>
  <c r="O19"/>
  <c r="P19" s="1"/>
  <c r="N19"/>
  <c r="N18"/>
  <c r="K18"/>
  <c r="O18" s="1"/>
  <c r="P18" s="1"/>
  <c r="O17"/>
  <c r="P17" s="1"/>
  <c r="N17"/>
  <c r="O16"/>
  <c r="P16" s="1"/>
  <c r="N16"/>
  <c r="K16"/>
  <c r="O15"/>
  <c r="P15" s="1"/>
  <c r="N15"/>
  <c r="R35" l="1"/>
  <c r="Q35" s="1"/>
  <c r="R33"/>
  <c r="Q33" s="1"/>
  <c r="R23"/>
  <c r="Q23" s="1"/>
  <c r="R31"/>
  <c r="R29"/>
  <c r="R27"/>
  <c r="P23"/>
  <c r="R21"/>
  <c r="Q21" s="1"/>
  <c r="R19"/>
  <c r="S19" s="1"/>
  <c r="R25"/>
  <c r="Q25" s="1"/>
  <c r="S23"/>
  <c r="Q19"/>
  <c r="R17"/>
  <c r="R15"/>
  <c r="S35" l="1"/>
  <c r="S33"/>
  <c r="Q31"/>
  <c r="S31"/>
  <c r="Q29"/>
  <c r="S29"/>
  <c r="S27"/>
  <c r="Q27"/>
  <c r="S21"/>
  <c r="S25"/>
  <c r="Q17"/>
  <c r="S17"/>
  <c r="S15"/>
  <c r="Q15"/>
  <c r="N16" i="10" l="1"/>
  <c r="K16"/>
  <c r="O16" s="1"/>
  <c r="O15"/>
  <c r="P15" s="1"/>
  <c r="N15"/>
  <c r="N14"/>
  <c r="K14"/>
  <c r="O14" s="1"/>
  <c r="P14" s="1"/>
  <c r="O13"/>
  <c r="N13"/>
  <c r="N14" i="21"/>
  <c r="K14"/>
  <c r="O14" s="1"/>
  <c r="P14" s="1"/>
  <c r="O13"/>
  <c r="N13"/>
  <c r="R13" i="10" l="1"/>
  <c r="S13" s="1"/>
  <c r="P16"/>
  <c r="R15"/>
  <c r="Q15" s="1"/>
  <c r="P13"/>
  <c r="R13" i="21"/>
  <c r="S13" s="1"/>
  <c r="P13"/>
  <c r="Q13" i="10" l="1"/>
  <c r="Q13" i="21"/>
  <c r="S15" i="10"/>
  <c r="N12" i="21" l="1"/>
  <c r="K12"/>
  <c r="O12" s="1"/>
  <c r="P12" s="1"/>
  <c r="O11"/>
  <c r="N11"/>
  <c r="N12" i="10"/>
  <c r="K12"/>
  <c r="O12" s="1"/>
  <c r="P12" s="1"/>
  <c r="O11"/>
  <c r="N11"/>
  <c r="R11" i="21" l="1"/>
  <c r="Q11" s="1"/>
  <c r="R11" i="10"/>
  <c r="Q11" s="1"/>
  <c r="P11" i="21"/>
  <c r="P11" i="10"/>
  <c r="S11" l="1"/>
  <c r="S11" i="21"/>
</calcChain>
</file>

<file path=xl/sharedStrings.xml><?xml version="1.0" encoding="utf-8"?>
<sst xmlns="http://schemas.openxmlformats.org/spreadsheetml/2006/main" count="198" uniqueCount="90">
  <si>
    <t>км</t>
  </si>
  <si>
    <t>Звание, разряд</t>
  </si>
  <si>
    <t>№ п/п</t>
  </si>
  <si>
    <t>Дистанційні Кінні Пробіги</t>
  </si>
  <si>
    <t>Технічні результати</t>
  </si>
  <si>
    <t xml:space="preserve">Місце </t>
  </si>
  <si>
    <t>Стартовий №</t>
  </si>
  <si>
    <t>Звання, розряд</t>
  </si>
  <si>
    <r>
      <t xml:space="preserve">КЛИЧКА КОНЯ-р.н. </t>
    </r>
    <r>
      <rPr>
        <sz val="9"/>
        <rFont val="Verdana"/>
        <family val="2"/>
        <charset val="204"/>
      </rPr>
      <t>масть, стать, порода, батько, місце народження</t>
    </r>
  </si>
  <si>
    <t>Власник</t>
  </si>
  <si>
    <t>Команда, область</t>
  </si>
  <si>
    <t>Час
старту</t>
  </si>
  <si>
    <t>Вхід в
вет.зону</t>
  </si>
  <si>
    <t>Швидкість
на етапі</t>
  </si>
  <si>
    <t>Час 
на етапі</t>
  </si>
  <si>
    <t>Етап</t>
  </si>
  <si>
    <t>Средня 
швидкість</t>
  </si>
  <si>
    <t>Загальний
час</t>
  </si>
  <si>
    <t>Час
відновлення.</t>
  </si>
  <si>
    <t>Вик.
норм.</t>
  </si>
  <si>
    <t>Час відпочинку:</t>
  </si>
  <si>
    <t>етап</t>
  </si>
  <si>
    <t>1 етап:</t>
  </si>
  <si>
    <t>2 етап:</t>
  </si>
  <si>
    <r>
      <t xml:space="preserve">Прізвище, </t>
    </r>
    <r>
      <rPr>
        <sz val="9"/>
        <rFont val="Verdana"/>
        <family val="2"/>
        <charset val="204"/>
      </rPr>
      <t>Ім'я вершника</t>
    </r>
  </si>
  <si>
    <r>
      <t>Прізвище,</t>
    </r>
    <r>
      <rPr>
        <sz val="9"/>
        <rFont val="Verdana"/>
        <family val="2"/>
        <charset val="204"/>
      </rPr>
      <t xml:space="preserve"> Ім'я вершника</t>
    </r>
  </si>
  <si>
    <t>№ коня</t>
  </si>
  <si>
    <t>Відмітка ветеринарної інспекції</t>
  </si>
  <si>
    <t>час старту</t>
  </si>
  <si>
    <t>Старт-лист</t>
  </si>
  <si>
    <t>Головний секретар</t>
  </si>
  <si>
    <t>Головний суддя</t>
  </si>
  <si>
    <t>Час фінішу</t>
  </si>
  <si>
    <t>Загальний час і час відновлення</t>
  </si>
  <si>
    <r>
      <t xml:space="preserve">
</t>
    </r>
    <r>
      <rPr>
        <sz val="10"/>
        <rFont val="Verdana"/>
        <family val="2"/>
        <charset val="204"/>
      </rPr>
      <t>Загальний час і час відновлення</t>
    </r>
  </si>
  <si>
    <t>Корсак М.В.</t>
  </si>
  <si>
    <t>Кринична К.О.</t>
  </si>
  <si>
    <t>Місце проведення Вінницька обл., Зачароване озеро</t>
  </si>
  <si>
    <t>Дата проведення 24-25.08.2018</t>
  </si>
  <si>
    <t xml:space="preserve">                   CEN 20</t>
  </si>
  <si>
    <t>Віднійчук Яніна</t>
  </si>
  <si>
    <t>Шкуренко Алла</t>
  </si>
  <si>
    <t>Цвінгун Елізавета</t>
  </si>
  <si>
    <t>Шевчук Ірина</t>
  </si>
  <si>
    <t>Пастухова Юлія</t>
  </si>
  <si>
    <t>Шляхова Дарья</t>
  </si>
  <si>
    <t>Шляховий Олексій</t>
  </si>
  <si>
    <t>Січевська Богдана</t>
  </si>
  <si>
    <t>Чорна Дарья</t>
  </si>
  <si>
    <t>Чверкун Тетяна</t>
  </si>
  <si>
    <t>Гапченко Анна</t>
  </si>
  <si>
    <t xml:space="preserve">Відкриті клубні Національні змагання </t>
  </si>
  <si>
    <t>Клубні Відкриті Національні змагання з ДКП</t>
  </si>
  <si>
    <t>Місце проведення Вінніцька обл., Зачароване озеро</t>
  </si>
  <si>
    <t>Цвигун Елізавета</t>
  </si>
  <si>
    <t>CEN40</t>
  </si>
  <si>
    <t>Залік для  CEN80</t>
  </si>
  <si>
    <t>CEN20</t>
  </si>
  <si>
    <t>Залік для CEN 40</t>
  </si>
  <si>
    <t>Зотолева Наталія</t>
  </si>
  <si>
    <t>Шевчук Ирина</t>
  </si>
  <si>
    <t>Кухарець Юлія</t>
  </si>
  <si>
    <t>Токайчук А.П.</t>
  </si>
  <si>
    <t>Вінницька обл.</t>
  </si>
  <si>
    <t>Допущен</t>
  </si>
  <si>
    <t>Апогей, УВП, 2009</t>
  </si>
  <si>
    <t>Спирит,Б/П,2014</t>
  </si>
  <si>
    <t>Чорна Н.І.</t>
  </si>
  <si>
    <t>Гуд Бай,УВП, 2001</t>
  </si>
  <si>
    <t>Саітгалін Р.А.</t>
  </si>
  <si>
    <t>Бархатная,Б\П,2007</t>
  </si>
  <si>
    <t>Віднічук А.П.</t>
  </si>
  <si>
    <t>Віднічук Яніна</t>
  </si>
  <si>
    <t>Торі,Б\П, 2014</t>
  </si>
  <si>
    <t>Віднічук Я.В.</t>
  </si>
  <si>
    <t>Шевчук І.В.</t>
  </si>
  <si>
    <t>Райдер, Ч\К, 2010</t>
  </si>
  <si>
    <t>Житомирська обл.</t>
  </si>
  <si>
    <t>Троя, Б/П, 2014</t>
  </si>
  <si>
    <t>Актриса,Б/П, 1996</t>
  </si>
  <si>
    <t>Персіда, УВП, 2014</t>
  </si>
  <si>
    <t>Ворожба,УВП,2013</t>
  </si>
  <si>
    <t>КСК "Віннічина"</t>
  </si>
  <si>
    <t>Ред,УВП, 2012</t>
  </si>
  <si>
    <t>Писаренко Л.В.</t>
  </si>
  <si>
    <t>Ред, УВП, 1012</t>
  </si>
  <si>
    <t>Малиш, Б\П, 2004</t>
  </si>
  <si>
    <t>Азиз, Б\П,2011</t>
  </si>
  <si>
    <t>Азиз,Б\П,2011</t>
  </si>
  <si>
    <t>зайняте місце</t>
  </si>
</sst>
</file>

<file path=xl/styles.xml><?xml version="1.0" encoding="utf-8"?>
<styleSheet xmlns="http://schemas.openxmlformats.org/spreadsheetml/2006/main">
  <numFmts count="1">
    <numFmt numFmtId="164" formatCode="[h]:mm:ss;@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14"/>
      <name val="Verdana"/>
      <family val="2"/>
      <charset val="204"/>
    </font>
    <font>
      <b/>
      <sz val="8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Verdana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9"/>
      <name val="Arial"/>
      <family val="2"/>
      <charset val="204"/>
    </font>
    <font>
      <sz val="9"/>
      <color indexed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24"/>
      <name val="Monotype Corsiva"/>
      <family val="4"/>
      <charset val="204"/>
    </font>
    <font>
      <b/>
      <i/>
      <sz val="20"/>
      <name val="ChinaCyr"/>
      <family val="5"/>
      <charset val="204"/>
    </font>
    <font>
      <sz val="11"/>
      <color theme="1"/>
      <name val="Calibri"/>
      <family val="2"/>
      <charset val="204"/>
      <scheme val="minor"/>
    </font>
    <font>
      <sz val="14"/>
      <name val="Verdana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</cellStyleXfs>
  <cellXfs count="177">
    <xf numFmtId="0" fontId="0" fillId="0" borderId="0" xfId="0"/>
    <xf numFmtId="0" fontId="5" fillId="0" borderId="0" xfId="5" applyFont="1" applyAlignment="1" applyProtection="1">
      <alignment vertical="center" wrapText="1"/>
      <protection locked="0"/>
    </xf>
    <xf numFmtId="0" fontId="8" fillId="0" borderId="0" xfId="5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10" fillId="0" borderId="0" xfId="5" applyFont="1" applyAlignment="1" applyProtection="1">
      <alignment vertical="center"/>
      <protection locked="0"/>
    </xf>
    <xf numFmtId="0" fontId="11" fillId="0" borderId="0" xfId="5" applyFont="1" applyAlignment="1" applyProtection="1">
      <alignment vertical="center"/>
      <protection locked="0"/>
    </xf>
    <xf numFmtId="0" fontId="13" fillId="0" borderId="0" xfId="5" applyFont="1" applyAlignment="1" applyProtection="1">
      <alignment vertical="center"/>
      <protection locked="0"/>
    </xf>
    <xf numFmtId="0" fontId="13" fillId="0" borderId="0" xfId="5" applyFont="1" applyProtection="1">
      <protection locked="0"/>
    </xf>
    <xf numFmtId="0" fontId="13" fillId="0" borderId="0" xfId="5" applyFont="1" applyAlignment="1" applyProtection="1">
      <alignment wrapText="1"/>
      <protection locked="0"/>
    </xf>
    <xf numFmtId="0" fontId="13" fillId="0" borderId="0" xfId="5" applyFont="1" applyAlignment="1" applyProtection="1">
      <alignment shrinkToFit="1"/>
      <protection locked="0"/>
    </xf>
    <xf numFmtId="0" fontId="14" fillId="0" borderId="0" xfId="5" applyFont="1" applyProtection="1">
      <protection locked="0"/>
    </xf>
    <xf numFmtId="0" fontId="13" fillId="0" borderId="0" xfId="5" applyFont="1" applyBorder="1" applyAlignment="1" applyProtection="1">
      <alignment horizontal="right" vertical="center"/>
      <protection locked="0"/>
    </xf>
    <xf numFmtId="0" fontId="2" fillId="0" borderId="0" xfId="3" applyFont="1" applyAlignment="1" applyProtection="1">
      <alignment vertical="center"/>
      <protection locked="0"/>
    </xf>
    <xf numFmtId="0" fontId="16" fillId="0" borderId="0" xfId="3" applyFont="1" applyAlignment="1" applyProtection="1">
      <alignment vertical="center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7" fillId="0" borderId="0" xfId="6" applyAlignment="1" applyProtection="1">
      <alignment vertical="center"/>
      <protection locked="0"/>
    </xf>
    <xf numFmtId="0" fontId="7" fillId="0" borderId="0" xfId="6" applyAlignment="1" applyProtection="1">
      <alignment horizontal="center" vertical="center"/>
      <protection locked="0"/>
    </xf>
    <xf numFmtId="0" fontId="7" fillId="0" borderId="0" xfId="6" applyAlignment="1" applyProtection="1">
      <alignment horizontal="center" vertical="center" wrapText="1"/>
      <protection locked="0"/>
    </xf>
    <xf numFmtId="0" fontId="19" fillId="0" borderId="0" xfId="6" applyFont="1" applyAlignment="1" applyProtection="1">
      <alignment horizontal="center" vertical="center"/>
      <protection locked="0"/>
    </xf>
    <xf numFmtId="0" fontId="7" fillId="0" borderId="0" xfId="6" applyFont="1" applyAlignment="1" applyProtection="1">
      <alignment horizontal="center" vertical="center"/>
      <protection locked="0"/>
    </xf>
    <xf numFmtId="0" fontId="20" fillId="0" borderId="0" xfId="6" applyFont="1" applyProtection="1">
      <protection locked="0"/>
    </xf>
    <xf numFmtId="0" fontId="15" fillId="0" borderId="2" xfId="6" applyFont="1" applyFill="1" applyBorder="1" applyAlignment="1" applyProtection="1">
      <alignment horizontal="center" vertical="center"/>
      <protection locked="0"/>
    </xf>
    <xf numFmtId="0" fontId="15" fillId="0" borderId="2" xfId="6" applyFont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5" fillId="0" borderId="2" xfId="1" applyFont="1" applyFill="1" applyBorder="1" applyAlignment="1" applyProtection="1">
      <alignment horizontal="center" vertical="center"/>
      <protection locked="0"/>
    </xf>
    <xf numFmtId="0" fontId="15" fillId="0" borderId="2" xfId="1" applyFont="1" applyBorder="1" applyAlignment="1" applyProtection="1">
      <alignment horizontal="center" vertical="center"/>
      <protection locked="0"/>
    </xf>
    <xf numFmtId="0" fontId="13" fillId="0" borderId="2" xfId="1" applyFont="1" applyBorder="1" applyAlignment="1" applyProtection="1">
      <alignment vertical="center" wrapText="1"/>
      <protection locked="0"/>
    </xf>
    <xf numFmtId="0" fontId="13" fillId="3" borderId="2" xfId="1" applyFont="1" applyFill="1" applyBorder="1" applyAlignment="1" applyProtection="1">
      <alignment vertical="center" wrapText="1"/>
      <protection locked="0"/>
    </xf>
    <xf numFmtId="0" fontId="7" fillId="0" borderId="0" xfId="6" applyProtection="1">
      <protection locked="0"/>
    </xf>
    <xf numFmtId="0" fontId="13" fillId="0" borderId="2" xfId="1" applyFont="1" applyBorder="1" applyAlignment="1" applyProtection="1">
      <alignment horizontal="left" vertical="center" wrapText="1"/>
      <protection locked="0"/>
    </xf>
    <xf numFmtId="0" fontId="13" fillId="2" borderId="2" xfId="6" applyFont="1" applyFill="1" applyBorder="1" applyAlignment="1" applyProtection="1">
      <alignment horizontal="center" vertical="center" wrapText="1"/>
      <protection locked="0"/>
    </xf>
    <xf numFmtId="0" fontId="13" fillId="2" borderId="2" xfId="6" applyFont="1" applyFill="1" applyBorder="1" applyAlignment="1" applyProtection="1">
      <alignment horizontal="center" vertical="center" textRotation="90" wrapText="1"/>
      <protection locked="0"/>
    </xf>
    <xf numFmtId="0" fontId="14" fillId="0" borderId="0" xfId="6" applyFont="1" applyProtection="1">
      <protection locked="0"/>
    </xf>
    <xf numFmtId="0" fontId="13" fillId="0" borderId="0" xfId="6" applyFont="1" applyBorder="1" applyAlignment="1" applyProtection="1">
      <alignment horizontal="right" vertical="center"/>
      <protection locked="0"/>
    </xf>
    <xf numFmtId="0" fontId="13" fillId="0" borderId="0" xfId="6" applyFont="1" applyProtection="1">
      <protection locked="0"/>
    </xf>
    <xf numFmtId="0" fontId="13" fillId="0" borderId="0" xfId="6" applyFont="1" applyAlignment="1" applyProtection="1">
      <alignment shrinkToFit="1"/>
      <protection locked="0"/>
    </xf>
    <xf numFmtId="0" fontId="13" fillId="0" borderId="0" xfId="6" applyFont="1" applyAlignment="1" applyProtection="1">
      <alignment wrapText="1"/>
      <protection locked="0"/>
    </xf>
    <xf numFmtId="0" fontId="2" fillId="0" borderId="0" xfId="6" applyFont="1" applyAlignment="1" applyProtection="1">
      <alignment vertical="center"/>
      <protection locked="0"/>
    </xf>
    <xf numFmtId="0" fontId="21" fillId="0" borderId="0" xfId="6" applyFont="1" applyAlignment="1" applyProtection="1">
      <alignment horizontal="center" vertical="center"/>
      <protection locked="0"/>
    </xf>
    <xf numFmtId="0" fontId="22" fillId="0" borderId="0" xfId="6" applyFont="1" applyAlignment="1" applyProtection="1">
      <alignment horizontal="center" vertical="center" wrapText="1"/>
      <protection locked="0"/>
    </xf>
    <xf numFmtId="0" fontId="5" fillId="0" borderId="0" xfId="6" applyFont="1" applyAlignment="1" applyProtection="1">
      <alignment vertical="center" wrapText="1"/>
      <protection locked="0"/>
    </xf>
    <xf numFmtId="0" fontId="13" fillId="2" borderId="2" xfId="6" applyFont="1" applyFill="1" applyBorder="1" applyAlignment="1" applyProtection="1">
      <alignment horizontal="left" vertical="center" wrapText="1"/>
      <protection locked="0"/>
    </xf>
    <xf numFmtId="0" fontId="15" fillId="2" borderId="3" xfId="1" applyFont="1" applyFill="1" applyBorder="1" applyAlignment="1" applyProtection="1">
      <alignment horizontal="right" vertical="center"/>
      <protection locked="0"/>
    </xf>
    <xf numFmtId="0" fontId="15" fillId="2" borderId="1" xfId="1" applyFont="1" applyFill="1" applyBorder="1" applyAlignment="1" applyProtection="1">
      <alignment vertical="center"/>
      <protection locked="0"/>
    </xf>
    <xf numFmtId="0" fontId="15" fillId="2" borderId="1" xfId="1" applyFont="1" applyFill="1" applyBorder="1" applyAlignment="1" applyProtection="1">
      <alignment horizontal="right" vertical="center"/>
      <protection locked="0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21" fontId="12" fillId="2" borderId="4" xfId="1" applyNumberFormat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right" vertical="center"/>
      <protection locked="0"/>
    </xf>
    <xf numFmtId="0" fontId="12" fillId="2" borderId="6" xfId="1" applyFont="1" applyFill="1" applyBorder="1" applyAlignment="1" applyProtection="1">
      <alignment horizontal="center" vertical="center"/>
      <protection locked="0"/>
    </xf>
    <xf numFmtId="0" fontId="15" fillId="2" borderId="6" xfId="1" applyFont="1" applyFill="1" applyBorder="1" applyAlignment="1" applyProtection="1">
      <alignment vertical="center"/>
      <protection locked="0"/>
    </xf>
    <xf numFmtId="0" fontId="15" fillId="2" borderId="6" xfId="1" applyFont="1" applyFill="1" applyBorder="1" applyAlignment="1" applyProtection="1">
      <alignment horizontal="center" vertical="center"/>
      <protection locked="0"/>
    </xf>
    <xf numFmtId="21" fontId="12" fillId="2" borderId="7" xfId="1" applyNumberFormat="1" applyFont="1" applyFill="1" applyBorder="1" applyAlignment="1" applyProtection="1">
      <alignment horizontal="center" vertical="center"/>
      <protection locked="0"/>
    </xf>
    <xf numFmtId="0" fontId="15" fillId="2" borderId="8" xfId="1" applyFont="1" applyFill="1" applyBorder="1" applyAlignment="1" applyProtection="1">
      <alignment horizontal="center" vertical="center" wrapText="1"/>
      <protection locked="0"/>
    </xf>
    <xf numFmtId="164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17" fillId="2" borderId="8" xfId="0" applyNumberFormat="1" applyFont="1" applyFill="1" applyBorder="1" applyAlignment="1" applyProtection="1">
      <alignment horizontal="center" vertical="center" wrapText="1"/>
      <protection locked="0"/>
    </xf>
    <xf numFmtId="21" fontId="15" fillId="0" borderId="9" xfId="1" applyNumberFormat="1" applyFont="1" applyBorder="1" applyAlignment="1" applyProtection="1">
      <alignment horizontal="center" vertical="center"/>
      <protection locked="0"/>
    </xf>
    <xf numFmtId="16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9" xfId="1" applyNumberFormat="1" applyFont="1" applyBorder="1" applyAlignment="1" applyProtection="1">
      <alignment horizontal="center" vertical="center"/>
      <protection locked="0"/>
    </xf>
    <xf numFmtId="21" fontId="15" fillId="0" borderId="8" xfId="1" applyNumberFormat="1" applyFont="1" applyBorder="1" applyAlignment="1" applyProtection="1">
      <alignment horizontal="center" vertical="center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8" xfId="1" applyNumberFormat="1" applyFont="1" applyBorder="1" applyAlignment="1" applyProtection="1">
      <alignment horizontal="center" vertical="center"/>
      <protection locked="0"/>
    </xf>
    <xf numFmtId="0" fontId="24" fillId="0" borderId="0" xfId="6" applyFont="1" applyAlignment="1" applyProtection="1">
      <alignment vertical="center" wrapText="1"/>
      <protection locked="0"/>
    </xf>
    <xf numFmtId="0" fontId="15" fillId="0" borderId="9" xfId="3" applyFont="1" applyBorder="1" applyAlignment="1" applyProtection="1">
      <alignment horizontal="center" vertical="center" wrapText="1"/>
      <protection locked="0"/>
    </xf>
    <xf numFmtId="0" fontId="15" fillId="0" borderId="8" xfId="3" applyFont="1" applyBorder="1" applyAlignment="1" applyProtection="1">
      <alignment horizontal="center" vertical="center" wrapText="1"/>
      <protection locked="0"/>
    </xf>
    <xf numFmtId="2" fontId="15" fillId="0" borderId="9" xfId="1" applyNumberFormat="1" applyFont="1" applyBorder="1" applyAlignment="1" applyProtection="1">
      <alignment horizontal="center" vertical="center"/>
      <protection locked="0"/>
    </xf>
    <xf numFmtId="2" fontId="15" fillId="0" borderId="8" xfId="1" applyNumberFormat="1" applyFont="1" applyBorder="1" applyAlignment="1" applyProtection="1">
      <alignment horizontal="center" vertical="center"/>
      <protection locked="0"/>
    </xf>
    <xf numFmtId="20" fontId="15" fillId="0" borderId="2" xfId="6" applyNumberFormat="1" applyFont="1" applyFill="1" applyBorder="1" applyAlignment="1" applyProtection="1">
      <alignment horizontal="center" vertical="center"/>
      <protection locked="0"/>
    </xf>
    <xf numFmtId="0" fontId="25" fillId="0" borderId="0" xfId="3" applyFont="1" applyAlignment="1" applyProtection="1">
      <alignment vertical="center"/>
      <protection locked="0"/>
    </xf>
    <xf numFmtId="21" fontId="15" fillId="0" borderId="0" xfId="1" applyNumberFormat="1" applyFont="1" applyBorder="1" applyAlignment="1" applyProtection="1">
      <alignment horizontal="center" vertical="center"/>
      <protection locked="0"/>
    </xf>
    <xf numFmtId="164" fontId="15" fillId="0" borderId="0" xfId="1" applyNumberFormat="1" applyFont="1" applyBorder="1" applyAlignment="1" applyProtection="1">
      <alignment horizontal="center" vertical="center"/>
      <protection locked="0"/>
    </xf>
    <xf numFmtId="2" fontId="15" fillId="0" borderId="0" xfId="1" applyNumberFormat="1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3" applyFont="1" applyBorder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vertical="center"/>
      <protection locked="0"/>
    </xf>
    <xf numFmtId="0" fontId="15" fillId="0" borderId="9" xfId="3" applyFont="1" applyBorder="1" applyAlignment="1" applyProtection="1">
      <alignment horizontal="center" vertical="center" wrapText="1"/>
      <protection locked="0"/>
    </xf>
    <xf numFmtId="0" fontId="15" fillId="0" borderId="8" xfId="3" applyFont="1" applyBorder="1" applyAlignment="1" applyProtection="1">
      <alignment horizontal="center" vertical="center" wrapText="1"/>
      <protection locked="0"/>
    </xf>
    <xf numFmtId="2" fontId="15" fillId="0" borderId="9" xfId="1" applyNumberFormat="1" applyFont="1" applyBorder="1" applyAlignment="1" applyProtection="1">
      <alignment horizontal="center" vertical="center"/>
      <protection locked="0"/>
    </xf>
    <xf numFmtId="2" fontId="15" fillId="0" borderId="8" xfId="1" applyNumberFormat="1" applyFont="1" applyBorder="1" applyAlignment="1" applyProtection="1">
      <alignment horizontal="center" vertical="center"/>
      <protection locked="0"/>
    </xf>
    <xf numFmtId="0" fontId="15" fillId="0" borderId="0" xfId="4" applyFont="1" applyBorder="1" applyAlignment="1" applyProtection="1">
      <alignment horizontal="center" vertical="center" wrapText="1"/>
      <protection locked="0"/>
    </xf>
    <xf numFmtId="0" fontId="15" fillId="0" borderId="0" xfId="5" applyFont="1" applyFill="1" applyBorder="1" applyAlignment="1" applyProtection="1">
      <alignment horizontal="center" vertical="center"/>
      <protection locked="0"/>
    </xf>
    <xf numFmtId="0" fontId="13" fillId="0" borderId="0" xfId="7" applyFont="1" applyBorder="1" applyAlignment="1" applyProtection="1">
      <alignment horizontal="center" vertical="center" wrapText="1"/>
      <protection locked="0"/>
    </xf>
    <xf numFmtId="0" fontId="15" fillId="0" borderId="0" xfId="7" applyFont="1" applyBorder="1" applyAlignment="1" applyProtection="1">
      <alignment horizontal="center" vertical="center"/>
      <protection locked="0"/>
    </xf>
    <xf numFmtId="0" fontId="13" fillId="0" borderId="0" xfId="7" applyFont="1" applyBorder="1" applyAlignment="1" applyProtection="1">
      <alignment horizontal="left" vertical="center" wrapText="1"/>
      <protection locked="0"/>
    </xf>
    <xf numFmtId="49" fontId="15" fillId="0" borderId="0" xfId="7" applyNumberFormat="1" applyFont="1" applyBorder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3" applyFont="1" applyBorder="1" applyAlignment="1" applyProtection="1">
      <alignment horizontal="center" vertical="center" wrapText="1"/>
      <protection locked="0"/>
    </xf>
    <xf numFmtId="0" fontId="15" fillId="0" borderId="8" xfId="3" applyFont="1" applyBorder="1" applyAlignment="1" applyProtection="1">
      <alignment horizontal="center" vertical="center" wrapText="1"/>
      <protection locked="0"/>
    </xf>
    <xf numFmtId="2" fontId="15" fillId="0" borderId="9" xfId="1" applyNumberFormat="1" applyFont="1" applyBorder="1" applyAlignment="1" applyProtection="1">
      <alignment horizontal="center" vertical="center"/>
      <protection locked="0"/>
    </xf>
    <xf numFmtId="2" fontId="15" fillId="0" borderId="8" xfId="1" applyNumberFormat="1" applyFont="1" applyBorder="1" applyAlignment="1" applyProtection="1">
      <alignment horizontal="center" vertical="center"/>
      <protection locked="0"/>
    </xf>
    <xf numFmtId="0" fontId="15" fillId="0" borderId="21" xfId="6" applyFont="1" applyFill="1" applyBorder="1" applyAlignment="1" applyProtection="1">
      <alignment horizontal="center" vertical="center"/>
      <protection locked="0"/>
    </xf>
    <xf numFmtId="0" fontId="15" fillId="0" borderId="24" xfId="6" applyFont="1" applyFill="1" applyBorder="1" applyAlignment="1" applyProtection="1">
      <alignment horizontal="center" vertical="center"/>
      <protection locked="0"/>
    </xf>
    <xf numFmtId="20" fontId="15" fillId="0" borderId="24" xfId="6" applyNumberFormat="1" applyFont="1" applyFill="1" applyBorder="1" applyAlignment="1" applyProtection="1">
      <alignment horizontal="center" vertical="center"/>
      <protection locked="0"/>
    </xf>
    <xf numFmtId="0" fontId="13" fillId="3" borderId="24" xfId="1" applyFont="1" applyFill="1" applyBorder="1" applyAlignment="1" applyProtection="1">
      <alignment vertical="center" wrapText="1"/>
      <protection locked="0"/>
    </xf>
    <xf numFmtId="0" fontId="15" fillId="0" borderId="24" xfId="1" applyFont="1" applyBorder="1" applyAlignment="1" applyProtection="1">
      <alignment horizontal="center" vertical="center" wrapText="1"/>
      <protection locked="0"/>
    </xf>
    <xf numFmtId="0" fontId="15" fillId="0" borderId="24" xfId="1" applyFont="1" applyFill="1" applyBorder="1" applyAlignment="1" applyProtection="1">
      <alignment horizontal="center" vertical="center"/>
      <protection locked="0"/>
    </xf>
    <xf numFmtId="0" fontId="15" fillId="0" borderId="25" xfId="6" applyFont="1" applyFill="1" applyBorder="1" applyAlignment="1" applyProtection="1">
      <alignment horizontal="center" vertical="center"/>
      <protection locked="0"/>
    </xf>
    <xf numFmtId="20" fontId="15" fillId="0" borderId="25" xfId="6" applyNumberFormat="1" applyFont="1" applyFill="1" applyBorder="1" applyAlignment="1" applyProtection="1">
      <alignment horizontal="center" vertical="center"/>
      <protection locked="0"/>
    </xf>
    <xf numFmtId="0" fontId="13" fillId="3" borderId="25" xfId="1" applyFont="1" applyFill="1" applyBorder="1" applyAlignment="1" applyProtection="1">
      <alignment vertical="center" wrapText="1"/>
      <protection locked="0"/>
    </xf>
    <xf numFmtId="0" fontId="15" fillId="0" borderId="25" xfId="1" applyFont="1" applyBorder="1" applyAlignment="1" applyProtection="1">
      <alignment horizontal="center" vertical="center" wrapText="1"/>
      <protection locked="0"/>
    </xf>
    <xf numFmtId="0" fontId="13" fillId="0" borderId="25" xfId="1" applyFont="1" applyBorder="1" applyAlignment="1" applyProtection="1">
      <alignment horizontal="left" vertical="center" wrapText="1"/>
      <protection locked="0"/>
    </xf>
    <xf numFmtId="0" fontId="15" fillId="0" borderId="25" xfId="1" applyFont="1" applyFill="1" applyBorder="1" applyAlignment="1" applyProtection="1">
      <alignment horizontal="center" vertical="center"/>
      <protection locked="0"/>
    </xf>
    <xf numFmtId="0" fontId="15" fillId="0" borderId="25" xfId="6" applyFont="1" applyBorder="1" applyAlignment="1" applyProtection="1">
      <alignment horizontal="center" vertical="center"/>
      <protection locked="0"/>
    </xf>
    <xf numFmtId="0" fontId="15" fillId="0" borderId="24" xfId="6" applyFont="1" applyBorder="1" applyAlignment="1" applyProtection="1">
      <alignment horizontal="center" vertical="center"/>
      <protection locked="0"/>
    </xf>
    <xf numFmtId="0" fontId="20" fillId="0" borderId="24" xfId="6" applyFont="1" applyBorder="1" applyProtection="1">
      <protection locked="0"/>
    </xf>
    <xf numFmtId="0" fontId="5" fillId="0" borderId="24" xfId="1" applyFont="1" applyBorder="1" applyAlignment="1" applyProtection="1">
      <alignment horizontal="left" vertical="center" wrapText="1"/>
      <protection locked="0"/>
    </xf>
    <xf numFmtId="0" fontId="5" fillId="0" borderId="0" xfId="6" applyFont="1" applyAlignment="1" applyProtection="1">
      <alignment horizontal="center" vertical="center" wrapText="1"/>
      <protection locked="0"/>
    </xf>
    <xf numFmtId="0" fontId="3" fillId="0" borderId="0" xfId="6" applyFont="1" applyAlignment="1" applyProtection="1">
      <alignment horizontal="center" vertical="center" wrapText="1"/>
      <protection locked="0"/>
    </xf>
    <xf numFmtId="0" fontId="9" fillId="0" borderId="0" xfId="6" applyFont="1" applyAlignment="1" applyProtection="1">
      <alignment horizontal="center" vertical="center"/>
      <protection locked="0"/>
    </xf>
    <xf numFmtId="0" fontId="13" fillId="0" borderId="14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49" fontId="15" fillId="0" borderId="5" xfId="7" applyNumberFormat="1" applyFont="1" applyBorder="1" applyAlignment="1" applyProtection="1">
      <alignment horizontal="center" vertical="center"/>
      <protection locked="0"/>
    </xf>
    <xf numFmtId="49" fontId="15" fillId="0" borderId="7" xfId="7" applyNumberFormat="1" applyFont="1" applyBorder="1" applyAlignment="1" applyProtection="1">
      <alignment horizontal="center" vertical="center"/>
      <protection locked="0"/>
    </xf>
    <xf numFmtId="49" fontId="15" fillId="0" borderId="22" xfId="7" applyNumberFormat="1" applyFont="1" applyBorder="1" applyAlignment="1" applyProtection="1">
      <alignment horizontal="center" vertical="center"/>
      <protection locked="0"/>
    </xf>
    <xf numFmtId="49" fontId="15" fillId="0" borderId="23" xfId="7" applyNumberFormat="1" applyFont="1" applyBorder="1" applyAlignment="1" applyProtection="1">
      <alignment horizontal="center" vertical="center"/>
      <protection locked="0"/>
    </xf>
    <xf numFmtId="0" fontId="15" fillId="0" borderId="9" xfId="3" applyFont="1" applyBorder="1" applyAlignment="1" applyProtection="1">
      <alignment horizontal="center" vertical="center" wrapText="1"/>
      <protection locked="0"/>
    </xf>
    <xf numFmtId="0" fontId="15" fillId="0" borderId="8" xfId="3" applyFont="1" applyBorder="1" applyAlignment="1" applyProtection="1">
      <alignment horizontal="center" vertical="center" wrapText="1"/>
      <protection locked="0"/>
    </xf>
    <xf numFmtId="2" fontId="15" fillId="0" borderId="9" xfId="1" applyNumberFormat="1" applyFont="1" applyBorder="1" applyAlignment="1" applyProtection="1">
      <alignment horizontal="center" vertical="center"/>
      <protection locked="0"/>
    </xf>
    <xf numFmtId="2" fontId="15" fillId="0" borderId="8" xfId="1" applyNumberFormat="1" applyFont="1" applyBorder="1" applyAlignment="1" applyProtection="1">
      <alignment horizontal="center" vertical="center"/>
      <protection locked="0"/>
    </xf>
    <xf numFmtId="164" fontId="13" fillId="0" borderId="9" xfId="0" applyNumberFormat="1" applyFont="1" applyBorder="1" applyAlignment="1" applyProtection="1">
      <alignment horizontal="center" vertical="center"/>
      <protection locked="0"/>
    </xf>
    <xf numFmtId="164" fontId="13" fillId="0" borderId="8" xfId="0" applyNumberFormat="1" applyFont="1" applyBorder="1" applyAlignment="1" applyProtection="1">
      <alignment horizontal="center" vertical="center"/>
      <protection locked="0"/>
    </xf>
    <xf numFmtId="164" fontId="13" fillId="0" borderId="17" xfId="0" applyNumberFormat="1" applyFont="1" applyBorder="1" applyAlignment="1" applyProtection="1">
      <alignment horizontal="center" vertical="center"/>
      <protection locked="0"/>
    </xf>
    <xf numFmtId="164" fontId="13" fillId="0" borderId="19" xfId="0" applyNumberFormat="1" applyFont="1" applyBorder="1" applyAlignment="1" applyProtection="1">
      <alignment horizontal="center" vertical="center"/>
      <protection locked="0"/>
    </xf>
    <xf numFmtId="0" fontId="13" fillId="0" borderId="12" xfId="4" applyFont="1" applyBorder="1" applyAlignment="1" applyProtection="1">
      <alignment horizontal="center" vertical="center" wrapText="1"/>
      <protection locked="0"/>
    </xf>
    <xf numFmtId="0" fontId="13" fillId="0" borderId="13" xfId="4" applyFont="1" applyBorder="1" applyAlignment="1" applyProtection="1">
      <alignment horizontal="center" vertical="center" wrapText="1"/>
      <protection locked="0"/>
    </xf>
    <xf numFmtId="0" fontId="15" fillId="0" borderId="9" xfId="5" applyFont="1" applyFill="1" applyBorder="1" applyAlignment="1" applyProtection="1">
      <alignment horizontal="center" vertical="center"/>
      <protection locked="0"/>
    </xf>
    <xf numFmtId="0" fontId="15" fillId="0" borderId="8" xfId="5" applyFont="1" applyFill="1" applyBorder="1" applyAlignment="1" applyProtection="1">
      <alignment horizontal="center" vertical="center"/>
      <protection locked="0"/>
    </xf>
    <xf numFmtId="0" fontId="13" fillId="0" borderId="5" xfId="7" applyFont="1" applyBorder="1" applyAlignment="1" applyProtection="1">
      <alignment horizontal="center" vertical="center" wrapText="1"/>
      <protection locked="0"/>
    </xf>
    <xf numFmtId="0" fontId="13" fillId="0" borderId="7" xfId="7" applyFont="1" applyBorder="1" applyAlignment="1" applyProtection="1">
      <alignment horizontal="center" vertical="center" wrapText="1"/>
      <protection locked="0"/>
    </xf>
    <xf numFmtId="0" fontId="13" fillId="0" borderId="22" xfId="7" applyFont="1" applyBorder="1" applyAlignment="1" applyProtection="1">
      <alignment horizontal="center" vertical="center" wrapText="1"/>
      <protection locked="0"/>
    </xf>
    <xf numFmtId="0" fontId="13" fillId="0" borderId="23" xfId="7" applyFont="1" applyBorder="1" applyAlignment="1" applyProtection="1">
      <alignment horizontal="center" vertical="center" wrapText="1"/>
      <protection locked="0"/>
    </xf>
    <xf numFmtId="0" fontId="15" fillId="0" borderId="9" xfId="7" applyFont="1" applyBorder="1" applyAlignment="1" applyProtection="1">
      <alignment horizontal="center" vertical="center"/>
      <protection locked="0"/>
    </xf>
    <xf numFmtId="0" fontId="15" fillId="0" borderId="8" xfId="7" applyFont="1" applyBorder="1" applyAlignment="1" applyProtection="1">
      <alignment horizontal="center" vertical="center"/>
      <protection locked="0"/>
    </xf>
    <xf numFmtId="0" fontId="13" fillId="0" borderId="9" xfId="7" applyFont="1" applyBorder="1" applyAlignment="1" applyProtection="1">
      <alignment horizontal="left" vertical="center" wrapText="1"/>
      <protection locked="0"/>
    </xf>
    <xf numFmtId="0" fontId="13" fillId="0" borderId="8" xfId="7" applyFont="1" applyBorder="1" applyAlignment="1" applyProtection="1">
      <alignment horizontal="left" vertical="center" wrapText="1"/>
      <protection locked="0"/>
    </xf>
    <xf numFmtId="0" fontId="15" fillId="2" borderId="6" xfId="1" applyFont="1" applyFill="1" applyBorder="1" applyAlignment="1" applyProtection="1">
      <alignment horizontal="right" vertical="center"/>
      <protection locked="0"/>
    </xf>
    <xf numFmtId="21" fontId="12" fillId="2" borderId="17" xfId="1" applyNumberFormat="1" applyFont="1" applyFill="1" applyBorder="1" applyAlignment="1" applyProtection="1">
      <alignment horizontal="center" vertical="center" wrapText="1"/>
      <protection locked="0"/>
    </xf>
    <xf numFmtId="21" fontId="12" fillId="2" borderId="18" xfId="1" applyNumberFormat="1" applyFont="1" applyFill="1" applyBorder="1" applyAlignment="1" applyProtection="1">
      <alignment horizontal="center" vertical="center"/>
      <protection locked="0"/>
    </xf>
    <xf numFmtId="21" fontId="12" fillId="2" borderId="19" xfId="1" applyNumberFormat="1" applyFont="1" applyFill="1" applyBorder="1" applyAlignment="1" applyProtection="1">
      <alignment horizontal="center" vertical="center"/>
      <protection locked="0"/>
    </xf>
    <xf numFmtId="0" fontId="13" fillId="2" borderId="5" xfId="5" applyFont="1" applyFill="1" applyBorder="1" applyAlignment="1" applyProtection="1">
      <alignment horizontal="center" vertical="center" wrapText="1"/>
      <protection locked="0"/>
    </xf>
    <xf numFmtId="0" fontId="13" fillId="2" borderId="7" xfId="5" applyFont="1" applyFill="1" applyBorder="1" applyAlignment="1" applyProtection="1">
      <alignment horizontal="center" vertical="center" wrapText="1"/>
      <protection locked="0"/>
    </xf>
    <xf numFmtId="0" fontId="13" fillId="2" borderId="10" xfId="5" applyFont="1" applyFill="1" applyBorder="1" applyAlignment="1" applyProtection="1">
      <alignment horizontal="center" vertical="center" wrapText="1"/>
      <protection locked="0"/>
    </xf>
    <xf numFmtId="0" fontId="13" fillId="2" borderId="11" xfId="5" applyFont="1" applyFill="1" applyBorder="1" applyAlignment="1" applyProtection="1">
      <alignment horizontal="center" vertical="center" wrapText="1"/>
      <protection locked="0"/>
    </xf>
    <xf numFmtId="0" fontId="13" fillId="2" borderId="22" xfId="5" applyFont="1" applyFill="1" applyBorder="1" applyAlignment="1" applyProtection="1">
      <alignment horizontal="center" vertical="center" wrapText="1"/>
      <protection locked="0"/>
    </xf>
    <xf numFmtId="0" fontId="13" fillId="2" borderId="23" xfId="5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 wrapText="1"/>
      <protection locked="0"/>
    </xf>
    <xf numFmtId="0" fontId="13" fillId="2" borderId="16" xfId="5" applyFont="1" applyFill="1" applyBorder="1" applyAlignment="1" applyProtection="1">
      <alignment horizontal="center" vertical="center" wrapText="1"/>
      <protection locked="0"/>
    </xf>
    <xf numFmtId="0" fontId="13" fillId="2" borderId="15" xfId="5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horizontal="center" vertical="center" wrapText="1"/>
      <protection locked="0"/>
    </xf>
    <xf numFmtId="0" fontId="9" fillId="0" borderId="0" xfId="5" applyFont="1" applyAlignment="1" applyProtection="1">
      <alignment horizontal="center" vertical="center"/>
      <protection locked="0"/>
    </xf>
    <xf numFmtId="0" fontId="4" fillId="0" borderId="0" xfId="5" applyFont="1" applyAlignment="1" applyProtection="1">
      <alignment horizontal="center" vertical="center"/>
      <protection locked="0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0" fontId="13" fillId="2" borderId="2" xfId="5" applyFont="1" applyFill="1" applyBorder="1" applyAlignment="1" applyProtection="1">
      <alignment horizontal="center" vertical="center" wrapText="1"/>
      <protection locked="0"/>
    </xf>
    <xf numFmtId="0" fontId="13" fillId="2" borderId="8" xfId="5" applyFont="1" applyFill="1" applyBorder="1" applyAlignment="1" applyProtection="1">
      <alignment horizontal="center" vertical="center" wrapText="1"/>
      <protection locked="0"/>
    </xf>
    <xf numFmtId="0" fontId="13" fillId="2" borderId="9" xfId="5" applyFont="1" applyFill="1" applyBorder="1" applyAlignment="1" applyProtection="1">
      <alignment horizontal="center" vertical="center" textRotation="90" wrapText="1"/>
      <protection locked="0"/>
    </xf>
    <xf numFmtId="0" fontId="13" fillId="2" borderId="2" xfId="5" applyFont="1" applyFill="1" applyBorder="1" applyAlignment="1" applyProtection="1">
      <alignment horizontal="center" vertical="center" textRotation="90" wrapText="1"/>
      <protection locked="0"/>
    </xf>
    <xf numFmtId="0" fontId="13" fillId="2" borderId="8" xfId="5" applyFont="1" applyFill="1" applyBorder="1" applyAlignment="1" applyProtection="1">
      <alignment horizontal="center" vertical="center" textRotation="90" wrapText="1"/>
      <protection locked="0"/>
    </xf>
    <xf numFmtId="0" fontId="13" fillId="2" borderId="12" xfId="5" applyFont="1" applyFill="1" applyBorder="1" applyAlignment="1" applyProtection="1">
      <alignment horizontal="center" vertical="center" textRotation="90" wrapText="1"/>
      <protection locked="0"/>
    </xf>
    <xf numFmtId="0" fontId="13" fillId="2" borderId="20" xfId="5" applyFont="1" applyFill="1" applyBorder="1" applyAlignment="1" applyProtection="1">
      <alignment horizontal="center" vertical="center" textRotation="90" wrapText="1"/>
      <protection locked="0"/>
    </xf>
    <xf numFmtId="0" fontId="13" fillId="2" borderId="13" xfId="5" applyFont="1" applyFill="1" applyBorder="1" applyAlignment="1" applyProtection="1">
      <alignment horizontal="center" vertical="center" textRotation="90" wrapText="1"/>
      <protection locked="0"/>
    </xf>
    <xf numFmtId="0" fontId="6" fillId="2" borderId="9" xfId="5" applyFont="1" applyFill="1" applyBorder="1" applyAlignment="1" applyProtection="1">
      <alignment horizontal="center" vertical="center" textRotation="90" wrapText="1"/>
      <protection locked="0"/>
    </xf>
    <xf numFmtId="0" fontId="6" fillId="2" borderId="2" xfId="5" applyFont="1" applyFill="1" applyBorder="1" applyAlignment="1" applyProtection="1">
      <alignment horizontal="center" vertical="center" textRotation="90" wrapText="1"/>
      <protection locked="0"/>
    </xf>
    <xf numFmtId="0" fontId="6" fillId="2" borderId="8" xfId="5" applyFont="1" applyFill="1" applyBorder="1" applyAlignment="1" applyProtection="1">
      <alignment horizontal="center" vertical="center" textRotation="90" wrapText="1"/>
      <protection locked="0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2" xfId="5" applyFont="1" applyFill="1" applyBorder="1" applyAlignment="1" applyProtection="1">
      <alignment horizontal="left" vertical="center" wrapText="1"/>
      <protection locked="0"/>
    </xf>
    <xf numFmtId="0" fontId="13" fillId="2" borderId="8" xfId="5" applyFont="1" applyFill="1" applyBorder="1" applyAlignment="1" applyProtection="1">
      <alignment horizontal="left" vertical="center" wrapText="1"/>
      <protection locked="0"/>
    </xf>
    <xf numFmtId="0" fontId="15" fillId="0" borderId="12" xfId="4" applyFont="1" applyBorder="1" applyAlignment="1" applyProtection="1">
      <alignment horizontal="center" vertical="center" wrapText="1"/>
      <protection locked="0"/>
    </xf>
    <xf numFmtId="0" fontId="15" fillId="0" borderId="13" xfId="4" applyFont="1" applyBorder="1" applyAlignment="1" applyProtection="1">
      <alignment horizontal="center" vertical="center" wrapText="1"/>
      <protection locked="0"/>
    </xf>
    <xf numFmtId="164" fontId="18" fillId="0" borderId="9" xfId="0" applyNumberFormat="1" applyFont="1" applyBorder="1" applyAlignment="1" applyProtection="1">
      <alignment horizontal="center" vertical="center"/>
      <protection locked="0"/>
    </xf>
    <xf numFmtId="164" fontId="18" fillId="0" borderId="8" xfId="0" applyNumberFormat="1" applyFont="1" applyBorder="1" applyAlignment="1" applyProtection="1">
      <alignment horizontal="center" vertical="center"/>
      <protection locked="0"/>
    </xf>
    <xf numFmtId="164" fontId="18" fillId="0" borderId="17" xfId="0" applyNumberFormat="1" applyFont="1" applyBorder="1" applyAlignment="1" applyProtection="1">
      <alignment horizontal="center" vertical="center"/>
      <protection locked="0"/>
    </xf>
    <xf numFmtId="164" fontId="18" fillId="0" borderId="19" xfId="0" applyNumberFormat="1" applyFont="1" applyBorder="1" applyAlignment="1" applyProtection="1">
      <alignment horizontal="center" vertical="center"/>
      <protection locked="0"/>
    </xf>
  </cellXfs>
  <cellStyles count="8">
    <cellStyle name="Обычный" xfId="0" builtinId="0"/>
    <cellStyle name="Обычный 2" xfId="1"/>
    <cellStyle name="Обычный 3" xfId="2"/>
    <cellStyle name="Обычный_Выездка технические1" xfId="3"/>
    <cellStyle name="Обычный_Измайлово-2003" xfId="4"/>
    <cellStyle name="Обычный_Лист Microsoft Excel" xfId="5"/>
    <cellStyle name="Обычный_Лист Microsoft Excel 2" xfId="6"/>
    <cellStyle name="Обычный_Россия (В) юниоры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71438</xdr:rowOff>
    </xdr:from>
    <xdr:to>
      <xdr:col>3</xdr:col>
      <xdr:colOff>1219200</xdr:colOff>
      <xdr:row>3</xdr:row>
      <xdr:rowOff>39708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694" y="71438"/>
          <a:ext cx="990600" cy="1027926"/>
        </a:xfrm>
        <a:prstGeom prst="rect">
          <a:avLst/>
        </a:prstGeom>
      </xdr:spPr>
    </xdr:pic>
    <xdr:clientData/>
  </xdr:twoCellAnchor>
  <xdr:twoCellAnchor editAs="oneCell">
    <xdr:from>
      <xdr:col>7</xdr:col>
      <xdr:colOff>736819</xdr:colOff>
      <xdr:row>0</xdr:row>
      <xdr:rowOff>161926</xdr:rowOff>
    </xdr:from>
    <xdr:to>
      <xdr:col>8</xdr:col>
      <xdr:colOff>447952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844" y="161926"/>
          <a:ext cx="132085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207309</xdr:colOff>
      <xdr:row>4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35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5</xdr:col>
      <xdr:colOff>866775</xdr:colOff>
      <xdr:row>5</xdr:row>
      <xdr:rowOff>2777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76200"/>
          <a:ext cx="1428750" cy="14791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578579</xdr:colOff>
      <xdr:row>0</xdr:row>
      <xdr:rowOff>247650</xdr:rowOff>
    </xdr:from>
    <xdr:to>
      <xdr:col>16</xdr:col>
      <xdr:colOff>476251</xdr:colOff>
      <xdr:row>4</xdr:row>
      <xdr:rowOff>142875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354" y="247650"/>
          <a:ext cx="1840772" cy="1247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0</xdr:row>
      <xdr:rowOff>76200</xdr:rowOff>
    </xdr:from>
    <xdr:to>
      <xdr:col>5</xdr:col>
      <xdr:colOff>866775</xdr:colOff>
      <xdr:row>5</xdr:row>
      <xdr:rowOff>2777</xdr:rowOff>
    </xdr:to>
    <xdr:pic>
      <xdr:nvPicPr>
        <xdr:cNvPr id="4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5" y="76200"/>
          <a:ext cx="1428750" cy="147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topLeftCell="A8" zoomScale="80" zoomScaleSheetLayoutView="80" workbookViewId="0">
      <selection activeCell="M15" sqref="M15"/>
    </sheetView>
  </sheetViews>
  <sheetFormatPr defaultRowHeight="12.75"/>
  <cols>
    <col min="1" max="1" width="5.140625" style="20" customWidth="1"/>
    <col min="2" max="2" width="5.28515625" style="20" customWidth="1"/>
    <col min="3" max="3" width="9" style="20" customWidth="1"/>
    <col min="4" max="4" width="20" style="16" customWidth="1"/>
    <col min="5" max="5" width="5" style="16" hidden="1" customWidth="1"/>
    <col min="6" max="6" width="31.85546875" style="16" customWidth="1"/>
    <col min="7" max="7" width="16.85546875" style="19" customWidth="1"/>
    <col min="8" max="8" width="24.140625" style="18" customWidth="1"/>
    <col min="9" max="9" width="20" style="17" customWidth="1"/>
    <col min="10" max="16384" width="9.140625" style="16"/>
  </cols>
  <sheetData>
    <row r="1" spans="1:23" ht="48.75" customHeight="1">
      <c r="A1" s="41"/>
      <c r="B1" s="41"/>
      <c r="C1" s="41"/>
      <c r="D1" s="64"/>
      <c r="E1" s="41"/>
      <c r="F1" s="41"/>
      <c r="G1" s="41"/>
      <c r="H1" s="41"/>
      <c r="I1" s="41"/>
      <c r="J1" s="40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18.75" customHeight="1">
      <c r="A2" s="109" t="s">
        <v>51</v>
      </c>
      <c r="B2" s="109"/>
      <c r="C2" s="109"/>
      <c r="D2" s="109"/>
      <c r="E2" s="109"/>
      <c r="F2" s="109"/>
      <c r="G2" s="109"/>
      <c r="H2" s="109"/>
      <c r="I2" s="109"/>
      <c r="J2" s="40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1:23" s="38" customFormat="1" ht="15.95" customHeight="1">
      <c r="A3" s="110" t="s">
        <v>3</v>
      </c>
      <c r="B3" s="110"/>
      <c r="C3" s="110"/>
      <c r="D3" s="110"/>
      <c r="E3" s="110"/>
      <c r="F3" s="110"/>
      <c r="G3" s="110"/>
      <c r="H3" s="110"/>
      <c r="I3" s="110"/>
    </row>
    <row r="4" spans="1:23" ht="12.75" customHeight="1">
      <c r="A4" s="111" t="s">
        <v>29</v>
      </c>
      <c r="B4" s="111"/>
      <c r="C4" s="111"/>
      <c r="D4" s="111"/>
      <c r="E4" s="111"/>
      <c r="F4" s="111"/>
      <c r="G4" s="111"/>
      <c r="H4" s="111"/>
      <c r="I4" s="111"/>
    </row>
    <row r="5" spans="1:23" s="33" customFormat="1" ht="15" customHeight="1">
      <c r="A5" s="7" t="s">
        <v>37</v>
      </c>
      <c r="B5" s="35"/>
      <c r="C5" s="35"/>
      <c r="D5" s="37"/>
      <c r="E5" s="37"/>
      <c r="F5" s="36"/>
      <c r="G5" s="35"/>
      <c r="I5" s="34" t="s">
        <v>38</v>
      </c>
    </row>
    <row r="6" spans="1:23" ht="60" customHeight="1">
      <c r="A6" s="32" t="s">
        <v>2</v>
      </c>
      <c r="B6" s="32" t="s">
        <v>26</v>
      </c>
      <c r="C6" s="32" t="s">
        <v>28</v>
      </c>
      <c r="D6" s="42" t="s">
        <v>24</v>
      </c>
      <c r="E6" s="32" t="s">
        <v>1</v>
      </c>
      <c r="F6" s="42" t="s">
        <v>8</v>
      </c>
      <c r="G6" s="31" t="s">
        <v>9</v>
      </c>
      <c r="H6" s="31" t="s">
        <v>10</v>
      </c>
      <c r="I6" s="31" t="s">
        <v>27</v>
      </c>
    </row>
    <row r="7" spans="1:23" s="107" customFormat="1" ht="37.5" customHeight="1">
      <c r="A7" s="93"/>
      <c r="B7" s="94"/>
      <c r="C7" s="95"/>
      <c r="D7" s="96"/>
      <c r="E7" s="97"/>
      <c r="F7" s="108" t="s">
        <v>39</v>
      </c>
      <c r="G7" s="98"/>
      <c r="H7" s="97"/>
      <c r="I7" s="106"/>
    </row>
    <row r="8" spans="1:23" s="21" customFormat="1" ht="37.5" customHeight="1">
      <c r="A8" s="99">
        <v>3</v>
      </c>
      <c r="B8" s="99">
        <v>25</v>
      </c>
      <c r="C8" s="100">
        <v>0.41666666666666669</v>
      </c>
      <c r="D8" s="101" t="s">
        <v>72</v>
      </c>
      <c r="E8" s="102"/>
      <c r="F8" s="103" t="s">
        <v>70</v>
      </c>
      <c r="G8" s="104" t="s">
        <v>71</v>
      </c>
      <c r="H8" s="102" t="s">
        <v>63</v>
      </c>
      <c r="I8" s="105" t="s">
        <v>64</v>
      </c>
    </row>
    <row r="9" spans="1:23" s="29" customFormat="1" ht="37.5" customHeight="1">
      <c r="A9" s="22">
        <v>4</v>
      </c>
      <c r="B9" s="22">
        <v>36</v>
      </c>
      <c r="C9" s="69">
        <v>0.41666666666666669</v>
      </c>
      <c r="D9" s="28" t="s">
        <v>41</v>
      </c>
      <c r="E9" s="24"/>
      <c r="F9" s="27" t="s">
        <v>73</v>
      </c>
      <c r="G9" s="26" t="s">
        <v>74</v>
      </c>
      <c r="H9" s="24" t="s">
        <v>63</v>
      </c>
      <c r="I9" s="23" t="s">
        <v>64</v>
      </c>
    </row>
    <row r="10" spans="1:23" s="21" customFormat="1" ht="37.5" customHeight="1">
      <c r="A10" s="22">
        <v>5</v>
      </c>
      <c r="B10" s="22">
        <v>28</v>
      </c>
      <c r="C10" s="69">
        <v>0.41805555555555557</v>
      </c>
      <c r="D10" s="28" t="s">
        <v>42</v>
      </c>
      <c r="E10" s="24"/>
      <c r="F10" s="30" t="s">
        <v>65</v>
      </c>
      <c r="G10" s="25" t="s">
        <v>62</v>
      </c>
      <c r="H10" s="24" t="s">
        <v>63</v>
      </c>
      <c r="I10" s="23" t="s">
        <v>64</v>
      </c>
    </row>
    <row r="11" spans="1:23" s="21" customFormat="1" ht="37.5" customHeight="1">
      <c r="A11" s="22">
        <v>6</v>
      </c>
      <c r="B11" s="22">
        <v>39</v>
      </c>
      <c r="C11" s="69">
        <v>0.41944444444444445</v>
      </c>
      <c r="D11" s="28" t="s">
        <v>59</v>
      </c>
      <c r="E11" s="24"/>
      <c r="F11" s="30" t="s">
        <v>80</v>
      </c>
      <c r="G11" s="25" t="s">
        <v>59</v>
      </c>
      <c r="H11" s="24" t="s">
        <v>77</v>
      </c>
      <c r="I11" s="23" t="s">
        <v>64</v>
      </c>
    </row>
    <row r="12" spans="1:23" s="29" customFormat="1" ht="37.5" customHeight="1">
      <c r="A12" s="22">
        <v>7</v>
      </c>
      <c r="B12" s="22">
        <v>30</v>
      </c>
      <c r="C12" s="69">
        <v>0.41944444444444445</v>
      </c>
      <c r="D12" s="28" t="s">
        <v>61</v>
      </c>
      <c r="E12" s="24"/>
      <c r="F12" s="27" t="s">
        <v>81</v>
      </c>
      <c r="G12" s="26" t="s">
        <v>61</v>
      </c>
      <c r="H12" s="24" t="s">
        <v>77</v>
      </c>
      <c r="I12" s="23" t="s">
        <v>64</v>
      </c>
    </row>
    <row r="13" spans="1:23" s="29" customFormat="1" ht="37.5" customHeight="1">
      <c r="A13" s="22">
        <v>8</v>
      </c>
      <c r="B13" s="22">
        <v>32</v>
      </c>
      <c r="C13" s="69">
        <v>0.42083333333333334</v>
      </c>
      <c r="D13" s="28" t="s">
        <v>45</v>
      </c>
      <c r="E13" s="24"/>
      <c r="F13" s="27" t="s">
        <v>68</v>
      </c>
      <c r="G13" s="26" t="s">
        <v>69</v>
      </c>
      <c r="H13" s="24" t="s">
        <v>63</v>
      </c>
      <c r="I13" s="23" t="s">
        <v>64</v>
      </c>
    </row>
    <row r="14" spans="1:23" s="29" customFormat="1" ht="37.5" customHeight="1">
      <c r="A14" s="22">
        <v>9</v>
      </c>
      <c r="B14" s="22">
        <v>29</v>
      </c>
      <c r="C14" s="69">
        <v>0.42222222222222222</v>
      </c>
      <c r="D14" s="28" t="s">
        <v>46</v>
      </c>
      <c r="E14" s="24"/>
      <c r="F14" s="27" t="s">
        <v>78</v>
      </c>
      <c r="G14" s="26" t="s">
        <v>45</v>
      </c>
      <c r="H14" s="24" t="s">
        <v>63</v>
      </c>
      <c r="I14" s="23" t="s">
        <v>64</v>
      </c>
    </row>
    <row r="15" spans="1:23" s="29" customFormat="1" ht="37.5" customHeight="1">
      <c r="A15" s="22">
        <v>10</v>
      </c>
      <c r="B15" s="22">
        <v>34</v>
      </c>
      <c r="C15" s="69">
        <v>0.42222222222222222</v>
      </c>
      <c r="D15" s="28" t="s">
        <v>47</v>
      </c>
      <c r="E15" s="24"/>
      <c r="F15" s="27" t="s">
        <v>79</v>
      </c>
      <c r="G15" s="26" t="s">
        <v>45</v>
      </c>
      <c r="H15" s="24" t="s">
        <v>63</v>
      </c>
      <c r="I15" s="23" t="s">
        <v>64</v>
      </c>
    </row>
    <row r="16" spans="1:23" s="29" customFormat="1" ht="37.5" customHeight="1">
      <c r="A16" s="22">
        <v>11</v>
      </c>
      <c r="B16" s="22">
        <v>24</v>
      </c>
      <c r="C16" s="69">
        <v>0.4236111111111111</v>
      </c>
      <c r="D16" s="28" t="s">
        <v>48</v>
      </c>
      <c r="E16" s="24"/>
      <c r="F16" s="27" t="s">
        <v>66</v>
      </c>
      <c r="G16" s="26" t="s">
        <v>67</v>
      </c>
      <c r="H16" s="24" t="s">
        <v>63</v>
      </c>
      <c r="I16" s="23" t="s">
        <v>64</v>
      </c>
    </row>
    <row r="17" spans="1:9" s="29" customFormat="1" ht="37.5" customHeight="1">
      <c r="A17" s="22">
        <v>12</v>
      </c>
      <c r="B17" s="22">
        <v>38</v>
      </c>
      <c r="C17" s="69">
        <v>0.4236111111111111</v>
      </c>
      <c r="D17" s="28" t="s">
        <v>49</v>
      </c>
      <c r="E17" s="24"/>
      <c r="F17" s="27" t="s">
        <v>87</v>
      </c>
      <c r="G17" s="26" t="s">
        <v>67</v>
      </c>
      <c r="H17" s="24" t="s">
        <v>63</v>
      </c>
      <c r="I17" s="23" t="s">
        <v>64</v>
      </c>
    </row>
    <row r="18" spans="1:9" s="29" customFormat="1" ht="37.5" customHeight="1">
      <c r="A18" s="22">
        <v>13</v>
      </c>
      <c r="B18" s="22">
        <v>27</v>
      </c>
      <c r="C18" s="69">
        <v>0.4236111111111111</v>
      </c>
      <c r="D18" s="28" t="s">
        <v>50</v>
      </c>
      <c r="E18" s="24"/>
      <c r="F18" s="27" t="s">
        <v>86</v>
      </c>
      <c r="G18" s="26" t="s">
        <v>67</v>
      </c>
      <c r="H18" s="24" t="s">
        <v>63</v>
      </c>
      <c r="I18" s="23" t="s">
        <v>64</v>
      </c>
    </row>
    <row r="19" spans="1:9" s="21" customFormat="1" ht="37.5" customHeight="1">
      <c r="A19" s="99">
        <v>3</v>
      </c>
      <c r="B19" s="99">
        <v>14</v>
      </c>
      <c r="C19" s="100">
        <v>0.42499999999999999</v>
      </c>
      <c r="D19" s="101" t="s">
        <v>60</v>
      </c>
      <c r="E19" s="102"/>
      <c r="F19" s="103" t="s">
        <v>76</v>
      </c>
      <c r="G19" s="104" t="s">
        <v>75</v>
      </c>
      <c r="H19" s="102" t="s">
        <v>63</v>
      </c>
      <c r="I19" s="105" t="s">
        <v>64</v>
      </c>
    </row>
    <row r="20" spans="1:9" s="21" customFormat="1" ht="37.5" customHeight="1">
      <c r="A20" s="99">
        <v>3</v>
      </c>
      <c r="B20" s="99">
        <v>26</v>
      </c>
      <c r="C20" s="100">
        <v>0.42499999999999999</v>
      </c>
      <c r="D20" s="101" t="s">
        <v>44</v>
      </c>
      <c r="E20" s="102"/>
      <c r="F20" s="103" t="s">
        <v>83</v>
      </c>
      <c r="G20" s="104" t="s">
        <v>84</v>
      </c>
      <c r="H20" s="102" t="s">
        <v>82</v>
      </c>
      <c r="I20" s="105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I2"/>
    <mergeCell ref="A3:I3"/>
    <mergeCell ref="A4:I4"/>
  </mergeCells>
  <printOptions horizontalCentered="1"/>
  <pageMargins left="0.5" right="0.5" top="0" bottom="0" header="0" footer="0"/>
  <pageSetup paperSize="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topLeftCell="A14" zoomScale="85" zoomScaleNormal="85" zoomScaleSheetLayoutView="70" workbookViewId="0">
      <selection activeCell="N19" sqref="N19"/>
    </sheetView>
  </sheetViews>
  <sheetFormatPr defaultRowHeight="12.7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25.7109375" style="3" customWidth="1"/>
    <col min="7" max="7" width="7.7109375" style="3" customWidth="1"/>
    <col min="8" max="8" width="12.7109375" style="3" customWidth="1"/>
    <col min="9" max="9" width="16.42578125" style="3" customWidth="1"/>
    <col min="10" max="10" width="3.7109375" style="3" customWidth="1"/>
    <col min="11" max="11" width="9.7109375" style="3" customWidth="1"/>
    <col min="12" max="12" width="10.7109375" style="3" customWidth="1"/>
    <col min="13" max="13" width="10.140625" style="3" customWidth="1"/>
    <col min="14" max="14" width="13.85546875" style="3" customWidth="1"/>
    <col min="15" max="19" width="9.7109375" style="3" customWidth="1"/>
    <col min="20" max="20" width="6.7109375" style="3" customWidth="1"/>
    <col min="21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51" t="s">
        <v>52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s="4" customFormat="1" ht="15.95" customHeight="1">
      <c r="A3" s="153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s="5" customFormat="1" ht="15.95" customHeight="1">
      <c r="A4" s="154" t="s">
        <v>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s="6" customFormat="1" ht="15.95" customHeight="1">
      <c r="A5" s="155" t="s">
        <v>57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s="6" customFormat="1" ht="15.95" customHeight="1">
      <c r="A6" s="155" t="s">
        <v>58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s="11" customFormat="1" ht="15" customHeight="1" thickBot="1">
      <c r="A7" s="7" t="s">
        <v>53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38</v>
      </c>
    </row>
    <row r="8" spans="1:20" s="13" customFormat="1" ht="15" customHeight="1">
      <c r="A8" s="162" t="s">
        <v>5</v>
      </c>
      <c r="B8" s="165" t="s">
        <v>6</v>
      </c>
      <c r="C8" s="142" t="s">
        <v>25</v>
      </c>
      <c r="D8" s="143"/>
      <c r="E8" s="159" t="s">
        <v>7</v>
      </c>
      <c r="F8" s="168" t="s">
        <v>8</v>
      </c>
      <c r="G8" s="142" t="s">
        <v>9</v>
      </c>
      <c r="H8" s="143"/>
      <c r="I8" s="156" t="s">
        <v>10</v>
      </c>
      <c r="J8" s="159" t="s">
        <v>15</v>
      </c>
      <c r="K8" s="48" t="s">
        <v>22</v>
      </c>
      <c r="L8" s="49">
        <v>10</v>
      </c>
      <c r="M8" s="50" t="s">
        <v>0</v>
      </c>
      <c r="N8" s="138" t="s">
        <v>20</v>
      </c>
      <c r="O8" s="138"/>
      <c r="P8" s="50">
        <v>1</v>
      </c>
      <c r="Q8" s="51" t="s">
        <v>21</v>
      </c>
      <c r="R8" s="52">
        <v>2.7777777777777776E-2</v>
      </c>
      <c r="S8" s="139" t="s">
        <v>34</v>
      </c>
      <c r="T8" s="148" t="s">
        <v>89</v>
      </c>
    </row>
    <row r="9" spans="1:20" s="13" customFormat="1" ht="15" customHeight="1">
      <c r="A9" s="163"/>
      <c r="B9" s="166"/>
      <c r="C9" s="144"/>
      <c r="D9" s="145"/>
      <c r="E9" s="160"/>
      <c r="F9" s="169"/>
      <c r="G9" s="144"/>
      <c r="H9" s="145"/>
      <c r="I9" s="157"/>
      <c r="J9" s="160"/>
      <c r="K9" s="43" t="s">
        <v>23</v>
      </c>
      <c r="L9" s="15">
        <v>10</v>
      </c>
      <c r="M9" s="44" t="s">
        <v>0</v>
      </c>
      <c r="N9" s="45"/>
      <c r="O9" s="45"/>
      <c r="P9" s="44"/>
      <c r="Q9" s="46"/>
      <c r="R9" s="47"/>
      <c r="S9" s="140"/>
      <c r="T9" s="149"/>
    </row>
    <row r="10" spans="1:20" s="13" customFormat="1" ht="39.950000000000003" customHeight="1" thickBot="1">
      <c r="A10" s="164"/>
      <c r="B10" s="167"/>
      <c r="C10" s="146"/>
      <c r="D10" s="147"/>
      <c r="E10" s="161"/>
      <c r="F10" s="170"/>
      <c r="G10" s="146"/>
      <c r="H10" s="147"/>
      <c r="I10" s="158"/>
      <c r="J10" s="161"/>
      <c r="K10" s="53" t="s">
        <v>11</v>
      </c>
      <c r="L10" s="54" t="s">
        <v>32</v>
      </c>
      <c r="M10" s="55" t="s">
        <v>12</v>
      </c>
      <c r="N10" s="55" t="s">
        <v>18</v>
      </c>
      <c r="O10" s="55" t="s">
        <v>14</v>
      </c>
      <c r="P10" s="56" t="s">
        <v>13</v>
      </c>
      <c r="Q10" s="56" t="s">
        <v>16</v>
      </c>
      <c r="R10" s="57" t="s">
        <v>17</v>
      </c>
      <c r="S10" s="141"/>
      <c r="T10" s="150"/>
    </row>
    <row r="11" spans="1:20" s="14" customFormat="1" ht="23.25" customHeight="1">
      <c r="A11" s="126"/>
      <c r="B11" s="128">
        <v>25</v>
      </c>
      <c r="C11" s="130" t="s">
        <v>40</v>
      </c>
      <c r="D11" s="131"/>
      <c r="E11" s="134"/>
      <c r="F11" s="136" t="s">
        <v>70</v>
      </c>
      <c r="G11" s="114" t="s">
        <v>71</v>
      </c>
      <c r="H11" s="115"/>
      <c r="I11" s="118" t="s">
        <v>63</v>
      </c>
      <c r="J11" s="89">
        <v>1</v>
      </c>
      <c r="K11" s="58">
        <v>0.41666666666666669</v>
      </c>
      <c r="L11" s="59">
        <v>0.4521296296296296</v>
      </c>
      <c r="M11" s="58">
        <v>0.46596064814814814</v>
      </c>
      <c r="N11" s="58">
        <f t="shared" ref="N11:N12" si="0">M11-L11</f>
        <v>1.3831018518518534E-2</v>
      </c>
      <c r="O11" s="60">
        <f t="shared" ref="O11:O12" si="1">L11-K11</f>
        <v>3.5462962962962918E-2</v>
      </c>
      <c r="P11" s="91">
        <f>$L$8/O11/24</f>
        <v>11.749347258485654</v>
      </c>
      <c r="Q11" s="120">
        <f>SUM($L$8:$L$9)/R11/24</f>
        <v>12.253233492171553</v>
      </c>
      <c r="R11" s="122">
        <f>SUM(O11:O12)</f>
        <v>6.8009259259259214E-2</v>
      </c>
      <c r="S11" s="124">
        <f>N11+R11</f>
        <v>8.1840277777777748E-2</v>
      </c>
      <c r="T11" s="112">
        <v>12</v>
      </c>
    </row>
    <row r="12" spans="1:20" s="14" customFormat="1" ht="23.25" customHeight="1" thickBot="1">
      <c r="A12" s="127"/>
      <c r="B12" s="129"/>
      <c r="C12" s="132"/>
      <c r="D12" s="133"/>
      <c r="E12" s="135"/>
      <c r="F12" s="137"/>
      <c r="G12" s="116"/>
      <c r="H12" s="117"/>
      <c r="I12" s="119"/>
      <c r="J12" s="90">
        <v>2</v>
      </c>
      <c r="K12" s="61">
        <f>M11+$R$8</f>
        <v>0.49373842592592593</v>
      </c>
      <c r="L12" s="62">
        <v>0.52628472222222222</v>
      </c>
      <c r="M12" s="61">
        <v>0.54069444444444448</v>
      </c>
      <c r="N12" s="61">
        <f t="shared" si="0"/>
        <v>1.4409722222222254E-2</v>
      </c>
      <c r="O12" s="63">
        <f t="shared" si="1"/>
        <v>3.2546296296296295E-2</v>
      </c>
      <c r="P12" s="92">
        <f>$L$9/O12/24</f>
        <v>12.802275960170697</v>
      </c>
      <c r="Q12" s="121"/>
      <c r="R12" s="123"/>
      <c r="S12" s="125"/>
      <c r="T12" s="113"/>
    </row>
    <row r="13" spans="1:20" s="14" customFormat="1" ht="23.25" customHeight="1">
      <c r="A13" s="126"/>
      <c r="B13" s="128">
        <v>36</v>
      </c>
      <c r="C13" s="130" t="s">
        <v>41</v>
      </c>
      <c r="D13" s="131"/>
      <c r="E13" s="134"/>
      <c r="F13" s="136" t="s">
        <v>73</v>
      </c>
      <c r="G13" s="114" t="s">
        <v>74</v>
      </c>
      <c r="H13" s="115"/>
      <c r="I13" s="118" t="s">
        <v>63</v>
      </c>
      <c r="J13" s="89">
        <v>1</v>
      </c>
      <c r="K13" s="58">
        <v>0.41666666666666669</v>
      </c>
      <c r="L13" s="59">
        <v>0.45810185185185182</v>
      </c>
      <c r="M13" s="58">
        <v>0.46981481481481485</v>
      </c>
      <c r="N13" s="58">
        <f>M13-L13</f>
        <v>1.1712962962963036E-2</v>
      </c>
      <c r="O13" s="60">
        <f>L13-K13</f>
        <v>4.143518518518513E-2</v>
      </c>
      <c r="P13" s="91">
        <f>$L$8/O13/24</f>
        <v>10.055865921787722</v>
      </c>
      <c r="Q13" s="120">
        <f>SUM($L$8:$L$9)/R13/24</f>
        <v>11.39240506329115</v>
      </c>
      <c r="R13" s="122">
        <f>SUM(O13:O14)</f>
        <v>7.3148148148148073E-2</v>
      </c>
      <c r="S13" s="124">
        <f>N13+R13</f>
        <v>8.4861111111111109E-2</v>
      </c>
      <c r="T13" s="112">
        <v>13</v>
      </c>
    </row>
    <row r="14" spans="1:20" s="14" customFormat="1" ht="23.25" customHeight="1" thickBot="1">
      <c r="A14" s="127"/>
      <c r="B14" s="129"/>
      <c r="C14" s="132"/>
      <c r="D14" s="133"/>
      <c r="E14" s="135"/>
      <c r="F14" s="137"/>
      <c r="G14" s="116"/>
      <c r="H14" s="117"/>
      <c r="I14" s="119"/>
      <c r="J14" s="90">
        <v>2</v>
      </c>
      <c r="K14" s="61">
        <f>M13+$R$8</f>
        <v>0.49759259259259264</v>
      </c>
      <c r="L14" s="62">
        <v>0.52930555555555558</v>
      </c>
      <c r="M14" s="61">
        <v>0.54469907407407414</v>
      </c>
      <c r="N14" s="61">
        <f>M14-L14</f>
        <v>1.5393518518518556E-2</v>
      </c>
      <c r="O14" s="63">
        <f>L14-K14</f>
        <v>3.1712962962962943E-2</v>
      </c>
      <c r="P14" s="92">
        <f>$L$9/O14/24</f>
        <v>13.138686131386869</v>
      </c>
      <c r="Q14" s="121"/>
      <c r="R14" s="123"/>
      <c r="S14" s="125"/>
      <c r="T14" s="113"/>
    </row>
    <row r="15" spans="1:20" s="14" customFormat="1" ht="23.25" customHeight="1">
      <c r="A15" s="126"/>
      <c r="B15" s="128">
        <v>28</v>
      </c>
      <c r="C15" s="130" t="s">
        <v>54</v>
      </c>
      <c r="D15" s="131"/>
      <c r="E15" s="134"/>
      <c r="F15" s="136" t="s">
        <v>65</v>
      </c>
      <c r="G15" s="114" t="s">
        <v>62</v>
      </c>
      <c r="H15" s="115"/>
      <c r="I15" s="118" t="s">
        <v>63</v>
      </c>
      <c r="J15" s="89">
        <v>1</v>
      </c>
      <c r="K15" s="58">
        <v>0.41805555555555557</v>
      </c>
      <c r="L15" s="59">
        <v>0.45200231481481484</v>
      </c>
      <c r="M15" s="58">
        <v>0.46148148148148144</v>
      </c>
      <c r="N15" s="58">
        <f t="shared" ref="N15:N26" si="2">M15-L15</f>
        <v>9.4791666666665941E-3</v>
      </c>
      <c r="O15" s="60">
        <f t="shared" ref="O15:O26" si="3">L15-K15</f>
        <v>3.3946759259259274E-2</v>
      </c>
      <c r="P15" s="91">
        <f>$L$8/O15/24</f>
        <v>12.274122059324919</v>
      </c>
      <c r="Q15" s="120">
        <f>SUM($L$8:$L$9)/R15/24</f>
        <v>13.415315818893239</v>
      </c>
      <c r="R15" s="122">
        <f>SUM(O15:O16)</f>
        <v>6.2118055555555551E-2</v>
      </c>
      <c r="S15" s="124">
        <f>N15+R15</f>
        <v>7.1597222222222145E-2</v>
      </c>
      <c r="T15" s="112">
        <v>7</v>
      </c>
    </row>
    <row r="16" spans="1:20" s="14" customFormat="1" ht="23.25" customHeight="1" thickBot="1">
      <c r="A16" s="127"/>
      <c r="B16" s="129"/>
      <c r="C16" s="132"/>
      <c r="D16" s="133"/>
      <c r="E16" s="135"/>
      <c r="F16" s="137"/>
      <c r="G16" s="116"/>
      <c r="H16" s="117"/>
      <c r="I16" s="119"/>
      <c r="J16" s="90">
        <v>2</v>
      </c>
      <c r="K16" s="61">
        <f>M15+$R$8</f>
        <v>0.48925925925925923</v>
      </c>
      <c r="L16" s="62">
        <v>0.5174305555555555</v>
      </c>
      <c r="M16" s="61">
        <v>0.52696759259259263</v>
      </c>
      <c r="N16" s="61">
        <f t="shared" si="2"/>
        <v>9.5370370370371216E-3</v>
      </c>
      <c r="O16" s="63">
        <f t="shared" si="3"/>
        <v>2.8171296296296278E-2</v>
      </c>
      <c r="P16" s="92">
        <f>$L$9/O16/24</f>
        <v>14.790468364831563</v>
      </c>
      <c r="Q16" s="121"/>
      <c r="R16" s="123"/>
      <c r="S16" s="125"/>
      <c r="T16" s="113"/>
    </row>
    <row r="17" spans="1:20" s="14" customFormat="1" ht="23.25" customHeight="1">
      <c r="A17" s="126"/>
      <c r="B17" s="128">
        <v>39</v>
      </c>
      <c r="C17" s="130" t="s">
        <v>59</v>
      </c>
      <c r="D17" s="131"/>
      <c r="E17" s="134"/>
      <c r="F17" s="136" t="s">
        <v>80</v>
      </c>
      <c r="G17" s="114" t="s">
        <v>59</v>
      </c>
      <c r="H17" s="115"/>
      <c r="I17" s="118" t="s">
        <v>77</v>
      </c>
      <c r="J17" s="89">
        <v>1</v>
      </c>
      <c r="K17" s="58">
        <v>0.41944444444444445</v>
      </c>
      <c r="L17" s="59">
        <v>0.45149305555555558</v>
      </c>
      <c r="M17" s="58">
        <v>0.45862268518518517</v>
      </c>
      <c r="N17" s="58">
        <f t="shared" si="2"/>
        <v>7.1296296296295969E-3</v>
      </c>
      <c r="O17" s="60">
        <f t="shared" si="3"/>
        <v>3.2048611111111125E-2</v>
      </c>
      <c r="P17" s="91">
        <f>$L$8/O17/24</f>
        <v>13.001083423618629</v>
      </c>
      <c r="Q17" s="120">
        <f>SUM($L$8:$L$9)/R17/24</f>
        <v>13.769363166953534</v>
      </c>
      <c r="R17" s="122">
        <f>SUM(O17:O18)</f>
        <v>6.0520833333333302E-2</v>
      </c>
      <c r="S17" s="124">
        <f>N17+R17</f>
        <v>6.7650462962962898E-2</v>
      </c>
      <c r="T17" s="112">
        <v>4</v>
      </c>
    </row>
    <row r="18" spans="1:20" s="14" customFormat="1" ht="23.25" customHeight="1" thickBot="1">
      <c r="A18" s="127"/>
      <c r="B18" s="129"/>
      <c r="C18" s="132"/>
      <c r="D18" s="133"/>
      <c r="E18" s="135"/>
      <c r="F18" s="137"/>
      <c r="G18" s="116"/>
      <c r="H18" s="117"/>
      <c r="I18" s="119"/>
      <c r="J18" s="90">
        <v>2</v>
      </c>
      <c r="K18" s="61">
        <f>M17+$R$8</f>
        <v>0.48640046296296297</v>
      </c>
      <c r="L18" s="62">
        <v>0.51487268518518514</v>
      </c>
      <c r="M18" s="61">
        <v>0.52394675925925926</v>
      </c>
      <c r="N18" s="61">
        <f t="shared" si="2"/>
        <v>9.0740740740741233E-3</v>
      </c>
      <c r="O18" s="63">
        <f t="shared" si="3"/>
        <v>2.8472222222222177E-2</v>
      </c>
      <c r="P18" s="92">
        <f>$L$9/O18/24</f>
        <v>14.634146341463437</v>
      </c>
      <c r="Q18" s="121"/>
      <c r="R18" s="123"/>
      <c r="S18" s="125"/>
      <c r="T18" s="113"/>
    </row>
    <row r="19" spans="1:20" s="14" customFormat="1" ht="23.25" customHeight="1">
      <c r="A19" s="126"/>
      <c r="B19" s="128">
        <v>30</v>
      </c>
      <c r="C19" s="130" t="s">
        <v>61</v>
      </c>
      <c r="D19" s="131"/>
      <c r="E19" s="134"/>
      <c r="F19" s="136" t="s">
        <v>81</v>
      </c>
      <c r="G19" s="114" t="s">
        <v>61</v>
      </c>
      <c r="H19" s="115"/>
      <c r="I19" s="118" t="s">
        <v>77</v>
      </c>
      <c r="J19" s="89">
        <v>1</v>
      </c>
      <c r="K19" s="58">
        <v>0.41944444444444445</v>
      </c>
      <c r="L19" s="59">
        <v>0.45150462962962962</v>
      </c>
      <c r="M19" s="58">
        <v>0.45864583333333336</v>
      </c>
      <c r="N19" s="58">
        <f t="shared" si="2"/>
        <v>7.1412037037037468E-3</v>
      </c>
      <c r="O19" s="60">
        <f t="shared" si="3"/>
        <v>3.2060185185185164E-2</v>
      </c>
      <c r="P19" s="91">
        <f>$L$8/O19/24</f>
        <v>12.99638989169676</v>
      </c>
      <c r="Q19" s="120">
        <f>SUM($L$8:$L$9)/R19/24</f>
        <v>13.735215566577653</v>
      </c>
      <c r="R19" s="122">
        <f>SUM(O19:O20)</f>
        <v>6.0671296296296251E-2</v>
      </c>
      <c r="S19" s="124">
        <f>N19+R19</f>
        <v>6.7812499999999998E-2</v>
      </c>
      <c r="T19" s="112">
        <v>6</v>
      </c>
    </row>
    <row r="20" spans="1:20" s="14" customFormat="1" ht="23.25" customHeight="1" thickBot="1">
      <c r="A20" s="127"/>
      <c r="B20" s="129"/>
      <c r="C20" s="132"/>
      <c r="D20" s="133"/>
      <c r="E20" s="135"/>
      <c r="F20" s="137"/>
      <c r="G20" s="116"/>
      <c r="H20" s="117"/>
      <c r="I20" s="119"/>
      <c r="J20" s="90">
        <v>2</v>
      </c>
      <c r="K20" s="61">
        <f>M19+$R$8</f>
        <v>0.48642361111111115</v>
      </c>
      <c r="L20" s="62">
        <v>0.51503472222222224</v>
      </c>
      <c r="M20" s="61">
        <v>0.5239583333333333</v>
      </c>
      <c r="N20" s="61">
        <f t="shared" si="2"/>
        <v>8.9236111111110628E-3</v>
      </c>
      <c r="O20" s="63">
        <f t="shared" si="3"/>
        <v>2.8611111111111087E-2</v>
      </c>
      <c r="P20" s="92">
        <f>$L$9/O20/24</f>
        <v>14.563106796116516</v>
      </c>
      <c r="Q20" s="121"/>
      <c r="R20" s="123"/>
      <c r="S20" s="125"/>
      <c r="T20" s="113"/>
    </row>
    <row r="21" spans="1:20" s="14" customFormat="1" ht="23.25" customHeight="1">
      <c r="A21" s="126"/>
      <c r="B21" s="128">
        <v>32</v>
      </c>
      <c r="C21" s="130" t="s">
        <v>45</v>
      </c>
      <c r="D21" s="131"/>
      <c r="E21" s="134"/>
      <c r="F21" s="136" t="s">
        <v>68</v>
      </c>
      <c r="G21" s="114" t="s">
        <v>69</v>
      </c>
      <c r="H21" s="115"/>
      <c r="I21" s="118" t="s">
        <v>63</v>
      </c>
      <c r="J21" s="89">
        <v>1</v>
      </c>
      <c r="K21" s="58">
        <v>0.42083333333333334</v>
      </c>
      <c r="L21" s="59">
        <v>0.45240740740740742</v>
      </c>
      <c r="M21" s="58">
        <v>0.4594212962962963</v>
      </c>
      <c r="N21" s="58">
        <f t="shared" si="2"/>
        <v>7.0138888888888751E-3</v>
      </c>
      <c r="O21" s="60">
        <f t="shared" si="3"/>
        <v>3.1574074074074088E-2</v>
      </c>
      <c r="P21" s="91">
        <f>$L$8/O21/24</f>
        <v>13.196480938416416</v>
      </c>
      <c r="Q21" s="120">
        <f>SUM($L$8:$L$9)/R21/24</f>
        <v>13.709063214013725</v>
      </c>
      <c r="R21" s="122">
        <f>SUM(O21:O22)</f>
        <v>6.0787037037036973E-2</v>
      </c>
      <c r="S21" s="124">
        <f>N21+R21</f>
        <v>6.7800925925925848E-2</v>
      </c>
      <c r="T21" s="112">
        <v>5</v>
      </c>
    </row>
    <row r="22" spans="1:20" s="14" customFormat="1" ht="23.25" customHeight="1" thickBot="1">
      <c r="A22" s="127"/>
      <c r="B22" s="129"/>
      <c r="C22" s="132"/>
      <c r="D22" s="133"/>
      <c r="E22" s="135"/>
      <c r="F22" s="137"/>
      <c r="G22" s="116"/>
      <c r="H22" s="117"/>
      <c r="I22" s="119"/>
      <c r="J22" s="90">
        <v>2</v>
      </c>
      <c r="K22" s="61">
        <f>M21+$R$8</f>
        <v>0.48719907407407409</v>
      </c>
      <c r="L22" s="62">
        <v>0.51641203703703698</v>
      </c>
      <c r="M22" s="61">
        <v>0.52407407407407403</v>
      </c>
      <c r="N22" s="61">
        <f t="shared" si="2"/>
        <v>7.6620370370370505E-3</v>
      </c>
      <c r="O22" s="63">
        <f t="shared" si="3"/>
        <v>2.9212962962962885E-2</v>
      </c>
      <c r="P22" s="92">
        <f>$L$9/O22/24</f>
        <v>14.263074484944569</v>
      </c>
      <c r="Q22" s="121"/>
      <c r="R22" s="123"/>
      <c r="S22" s="125"/>
      <c r="T22" s="113"/>
    </row>
    <row r="23" spans="1:20" s="14" customFormat="1" ht="23.25" customHeight="1">
      <c r="A23" s="126"/>
      <c r="B23" s="128">
        <v>29</v>
      </c>
      <c r="C23" s="130" t="s">
        <v>46</v>
      </c>
      <c r="D23" s="131"/>
      <c r="E23" s="134"/>
      <c r="F23" s="136" t="s">
        <v>78</v>
      </c>
      <c r="G23" s="114" t="s">
        <v>45</v>
      </c>
      <c r="H23" s="115"/>
      <c r="I23" s="118" t="s">
        <v>63</v>
      </c>
      <c r="J23" s="89">
        <v>1</v>
      </c>
      <c r="K23" s="58">
        <v>0.42222222222222222</v>
      </c>
      <c r="L23" s="59">
        <v>0.45388888888888884</v>
      </c>
      <c r="M23" s="58">
        <v>0.46203703703703702</v>
      </c>
      <c r="N23" s="58">
        <f t="shared" si="2"/>
        <v>8.1481481481481821E-3</v>
      </c>
      <c r="O23" s="60">
        <f t="shared" si="3"/>
        <v>3.1666666666666621E-2</v>
      </c>
      <c r="P23" s="91">
        <f>$L$8/O23/24</f>
        <v>13.157894736842124</v>
      </c>
      <c r="Q23" s="120">
        <f>SUM($L$8:$L$9)/R23/24</f>
        <v>12.53045596937001</v>
      </c>
      <c r="R23" s="122">
        <f>SUM(O23:O24)</f>
        <v>6.6504629629629552E-2</v>
      </c>
      <c r="S23" s="124">
        <f>N23+R23</f>
        <v>7.4652777777777735E-2</v>
      </c>
      <c r="T23" s="112">
        <v>10</v>
      </c>
    </row>
    <row r="24" spans="1:20" s="14" customFormat="1" ht="23.25" customHeight="1" thickBot="1">
      <c r="A24" s="127"/>
      <c r="B24" s="129"/>
      <c r="C24" s="132"/>
      <c r="D24" s="133"/>
      <c r="E24" s="135"/>
      <c r="F24" s="137"/>
      <c r="G24" s="116"/>
      <c r="H24" s="117"/>
      <c r="I24" s="119"/>
      <c r="J24" s="90">
        <v>2</v>
      </c>
      <c r="K24" s="61">
        <f>M23+$R$8</f>
        <v>0.48981481481481481</v>
      </c>
      <c r="L24" s="62">
        <v>0.52465277777777775</v>
      </c>
      <c r="M24" s="61">
        <v>0.53908564814814819</v>
      </c>
      <c r="N24" s="61">
        <f t="shared" si="2"/>
        <v>1.4432870370370443E-2</v>
      </c>
      <c r="O24" s="63">
        <f t="shared" si="3"/>
        <v>3.4837962962962932E-2</v>
      </c>
      <c r="P24" s="92">
        <f>$L$9/O24/24</f>
        <v>11.960132890365459</v>
      </c>
      <c r="Q24" s="121"/>
      <c r="R24" s="123"/>
      <c r="S24" s="125"/>
      <c r="T24" s="113"/>
    </row>
    <row r="25" spans="1:20" s="14" customFormat="1" ht="23.25" customHeight="1">
      <c r="A25" s="126"/>
      <c r="B25" s="128">
        <v>34</v>
      </c>
      <c r="C25" s="130" t="s">
        <v>47</v>
      </c>
      <c r="D25" s="131"/>
      <c r="E25" s="134"/>
      <c r="F25" s="136" t="s">
        <v>79</v>
      </c>
      <c r="G25" s="114" t="s">
        <v>45</v>
      </c>
      <c r="H25" s="115"/>
      <c r="I25" s="118" t="s">
        <v>63</v>
      </c>
      <c r="J25" s="89">
        <v>1</v>
      </c>
      <c r="K25" s="58">
        <v>0.42222222222222222</v>
      </c>
      <c r="L25" s="59">
        <v>0.45386574074074071</v>
      </c>
      <c r="M25" s="58">
        <v>0.46105324074074078</v>
      </c>
      <c r="N25" s="58">
        <f t="shared" si="2"/>
        <v>7.1875000000000688E-3</v>
      </c>
      <c r="O25" s="60">
        <f t="shared" si="3"/>
        <v>3.1643518518518488E-2</v>
      </c>
      <c r="P25" s="91">
        <f>$L$8/O25/24</f>
        <v>13.167520117044637</v>
      </c>
      <c r="Q25" s="120">
        <f>SUM($L$8:$L$9)/R25/24</f>
        <v>12.356272524455131</v>
      </c>
      <c r="R25" s="122">
        <f>SUM(O25:O26)</f>
        <v>6.7442129629629588E-2</v>
      </c>
      <c r="S25" s="124">
        <f>N25+R25</f>
        <v>7.4629629629629657E-2</v>
      </c>
      <c r="T25" s="112">
        <v>9</v>
      </c>
    </row>
    <row r="26" spans="1:20" s="14" customFormat="1" ht="23.25" customHeight="1" thickBot="1">
      <c r="A26" s="127"/>
      <c r="B26" s="129"/>
      <c r="C26" s="132"/>
      <c r="D26" s="133"/>
      <c r="E26" s="135"/>
      <c r="F26" s="137"/>
      <c r="G26" s="116"/>
      <c r="H26" s="117"/>
      <c r="I26" s="119"/>
      <c r="J26" s="90">
        <v>2</v>
      </c>
      <c r="K26" s="61">
        <f>M25+$R$8</f>
        <v>0.48883101851851857</v>
      </c>
      <c r="L26" s="62">
        <v>0.52462962962962967</v>
      </c>
      <c r="M26" s="61">
        <v>0.53909722222222223</v>
      </c>
      <c r="N26" s="61">
        <f t="shared" si="2"/>
        <v>1.446759259259256E-2</v>
      </c>
      <c r="O26" s="63">
        <f t="shared" si="3"/>
        <v>3.5798611111111101E-2</v>
      </c>
      <c r="P26" s="92">
        <f>$L$9/O26/24</f>
        <v>11.639185257032011</v>
      </c>
      <c r="Q26" s="121"/>
      <c r="R26" s="123"/>
      <c r="S26" s="125"/>
      <c r="T26" s="113"/>
    </row>
    <row r="27" spans="1:20" s="14" customFormat="1" ht="23.25" customHeight="1">
      <c r="A27" s="126"/>
      <c r="B27" s="128">
        <v>24</v>
      </c>
      <c r="C27" s="130" t="s">
        <v>48</v>
      </c>
      <c r="D27" s="131"/>
      <c r="E27" s="134"/>
      <c r="F27" s="136" t="s">
        <v>66</v>
      </c>
      <c r="G27" s="114" t="s">
        <v>67</v>
      </c>
      <c r="H27" s="115"/>
      <c r="I27" s="118" t="s">
        <v>63</v>
      </c>
      <c r="J27" s="89">
        <v>1</v>
      </c>
      <c r="K27" s="58">
        <v>0.4236111111111111</v>
      </c>
      <c r="L27" s="59">
        <v>0.45762731481481483</v>
      </c>
      <c r="M27" s="58">
        <v>0.46074074074074073</v>
      </c>
      <c r="N27" s="58">
        <f t="shared" ref="N27:N36" si="4">M27-L27</f>
        <v>3.1134259259258945E-3</v>
      </c>
      <c r="O27" s="60">
        <f t="shared" ref="O27:O36" si="5">L27-K27</f>
        <v>3.4016203703703729E-2</v>
      </c>
      <c r="P27" s="91">
        <f>$L$8/O27/24</f>
        <v>12.249064307587604</v>
      </c>
      <c r="Q27" s="120">
        <f>SUM($L$8:$L$9)/R27/24</f>
        <v>13.42782543826929</v>
      </c>
      <c r="R27" s="122">
        <f>SUM(O27:O28)</f>
        <v>6.2060185185185246E-2</v>
      </c>
      <c r="S27" s="124">
        <f>N27+R27</f>
        <v>6.517361111111114E-2</v>
      </c>
      <c r="T27" s="112">
        <v>3</v>
      </c>
    </row>
    <row r="28" spans="1:20" s="14" customFormat="1" ht="23.25" customHeight="1" thickBot="1">
      <c r="A28" s="127"/>
      <c r="B28" s="129"/>
      <c r="C28" s="132"/>
      <c r="D28" s="133"/>
      <c r="E28" s="135"/>
      <c r="F28" s="137"/>
      <c r="G28" s="116"/>
      <c r="H28" s="117"/>
      <c r="I28" s="119"/>
      <c r="J28" s="90">
        <v>2</v>
      </c>
      <c r="K28" s="61">
        <f>M27+$R$8</f>
        <v>0.48851851851851852</v>
      </c>
      <c r="L28" s="62">
        <v>0.51656250000000004</v>
      </c>
      <c r="M28" s="61">
        <v>0.5271527777777778</v>
      </c>
      <c r="N28" s="61">
        <f t="shared" si="4"/>
        <v>1.0590277777777768E-2</v>
      </c>
      <c r="O28" s="63">
        <f t="shared" si="5"/>
        <v>2.8043981481481517E-2</v>
      </c>
      <c r="P28" s="92">
        <f>$L$9/O28/24</f>
        <v>14.857614527445298</v>
      </c>
      <c r="Q28" s="121"/>
      <c r="R28" s="123"/>
      <c r="S28" s="125"/>
      <c r="T28" s="113"/>
    </row>
    <row r="29" spans="1:20" s="14" customFormat="1" ht="23.25" customHeight="1">
      <c r="A29" s="126"/>
      <c r="B29" s="128">
        <v>38</v>
      </c>
      <c r="C29" s="130" t="s">
        <v>49</v>
      </c>
      <c r="D29" s="131"/>
      <c r="E29" s="134"/>
      <c r="F29" s="136" t="s">
        <v>88</v>
      </c>
      <c r="G29" s="114" t="s">
        <v>67</v>
      </c>
      <c r="H29" s="115"/>
      <c r="I29" s="118" t="s">
        <v>63</v>
      </c>
      <c r="J29" s="89">
        <v>1</v>
      </c>
      <c r="K29" s="58">
        <v>0.4236111111111111</v>
      </c>
      <c r="L29" s="59">
        <v>0.45548611111111109</v>
      </c>
      <c r="M29" s="58">
        <v>0.45961805555555557</v>
      </c>
      <c r="N29" s="58">
        <f t="shared" si="4"/>
        <v>4.1319444444444797E-3</v>
      </c>
      <c r="O29" s="60">
        <f t="shared" si="5"/>
        <v>3.1874999999999987E-2</v>
      </c>
      <c r="P29" s="91">
        <f>$L$8/O29/24</f>
        <v>13.071895424836606</v>
      </c>
      <c r="Q29" s="120">
        <f>SUM($L$8:$L$9)/R29/24</f>
        <v>13.819577735124779</v>
      </c>
      <c r="R29" s="122">
        <f>SUM(O29:O30)</f>
        <v>6.0300925925925841E-2</v>
      </c>
      <c r="S29" s="124">
        <f>N29+R29</f>
        <v>6.4432870370370321E-2</v>
      </c>
      <c r="T29" s="112">
        <v>2</v>
      </c>
    </row>
    <row r="30" spans="1:20" s="14" customFormat="1" ht="23.25" customHeight="1" thickBot="1">
      <c r="A30" s="127"/>
      <c r="B30" s="129"/>
      <c r="C30" s="132"/>
      <c r="D30" s="133"/>
      <c r="E30" s="135"/>
      <c r="F30" s="137"/>
      <c r="G30" s="116"/>
      <c r="H30" s="117"/>
      <c r="I30" s="119"/>
      <c r="J30" s="90">
        <v>2</v>
      </c>
      <c r="K30" s="61">
        <f>M29+$R$8</f>
        <v>0.48739583333333336</v>
      </c>
      <c r="L30" s="62">
        <v>0.51582175925925922</v>
      </c>
      <c r="M30" s="61">
        <v>0.52581018518518519</v>
      </c>
      <c r="N30" s="61">
        <f t="shared" si="4"/>
        <v>9.98842592592597E-3</v>
      </c>
      <c r="O30" s="63">
        <f t="shared" si="5"/>
        <v>2.8425925925925855E-2</v>
      </c>
      <c r="P30" s="92">
        <f>$L$9/O30/24</f>
        <v>14.657980456026095</v>
      </c>
      <c r="Q30" s="121"/>
      <c r="R30" s="123"/>
      <c r="S30" s="125"/>
      <c r="T30" s="113"/>
    </row>
    <row r="31" spans="1:20" s="14" customFormat="1" ht="23.25" customHeight="1">
      <c r="A31" s="126"/>
      <c r="B31" s="128">
        <v>27</v>
      </c>
      <c r="C31" s="130" t="s">
        <v>50</v>
      </c>
      <c r="D31" s="131"/>
      <c r="E31" s="134"/>
      <c r="F31" s="136" t="s">
        <v>86</v>
      </c>
      <c r="G31" s="114" t="s">
        <v>67</v>
      </c>
      <c r="H31" s="115"/>
      <c r="I31" s="118" t="s">
        <v>63</v>
      </c>
      <c r="J31" s="89">
        <v>1</v>
      </c>
      <c r="K31" s="58">
        <v>0.4236111111111111</v>
      </c>
      <c r="L31" s="59">
        <v>0.4576157407407408</v>
      </c>
      <c r="M31" s="58">
        <v>0.46291666666666664</v>
      </c>
      <c r="N31" s="58">
        <f t="shared" si="4"/>
        <v>5.3009259259258479E-3</v>
      </c>
      <c r="O31" s="60">
        <f t="shared" si="5"/>
        <v>3.400462962962969E-2</v>
      </c>
      <c r="P31" s="91">
        <f>$L$8/O31/24</f>
        <v>12.253233492171523</v>
      </c>
      <c r="Q31" s="120">
        <f>SUM($L$8:$L$9)/R31/24</f>
        <v>12.008005336891239</v>
      </c>
      <c r="R31" s="122">
        <f>SUM(O31:O32)</f>
        <v>6.9398148148148264E-2</v>
      </c>
      <c r="S31" s="124">
        <f>N31+R31</f>
        <v>7.4699074074074112E-2</v>
      </c>
      <c r="T31" s="112">
        <v>11</v>
      </c>
    </row>
    <row r="32" spans="1:20" s="14" customFormat="1" ht="23.25" customHeight="1" thickBot="1">
      <c r="A32" s="127"/>
      <c r="B32" s="129"/>
      <c r="C32" s="132"/>
      <c r="D32" s="133"/>
      <c r="E32" s="135"/>
      <c r="F32" s="137"/>
      <c r="G32" s="116"/>
      <c r="H32" s="117"/>
      <c r="I32" s="119"/>
      <c r="J32" s="90">
        <v>2</v>
      </c>
      <c r="K32" s="61">
        <f>M31+$R$8</f>
        <v>0.49069444444444443</v>
      </c>
      <c r="L32" s="62">
        <v>0.52608796296296301</v>
      </c>
      <c r="M32" s="61">
        <v>0.5370138888888889</v>
      </c>
      <c r="N32" s="61">
        <f t="shared" si="4"/>
        <v>1.0925925925925895E-2</v>
      </c>
      <c r="O32" s="63">
        <f t="shared" si="5"/>
        <v>3.5393518518518574E-2</v>
      </c>
      <c r="P32" s="92">
        <f>$L$9/O32/24</f>
        <v>11.772400261608878</v>
      </c>
      <c r="Q32" s="121"/>
      <c r="R32" s="123"/>
      <c r="S32" s="125"/>
      <c r="T32" s="113"/>
    </row>
    <row r="33" spans="1:20" s="14" customFormat="1" ht="23.25" customHeight="1">
      <c r="A33" s="126"/>
      <c r="B33" s="128">
        <v>14</v>
      </c>
      <c r="C33" s="130" t="s">
        <v>43</v>
      </c>
      <c r="D33" s="131"/>
      <c r="E33" s="134"/>
      <c r="F33" s="136" t="s">
        <v>76</v>
      </c>
      <c r="G33" s="114" t="s">
        <v>75</v>
      </c>
      <c r="H33" s="115"/>
      <c r="I33" s="118" t="s">
        <v>63</v>
      </c>
      <c r="J33" s="89">
        <v>1</v>
      </c>
      <c r="K33" s="58">
        <v>0.42499999999999999</v>
      </c>
      <c r="L33" s="59">
        <v>0.45800925925925928</v>
      </c>
      <c r="M33" s="58">
        <v>0.45953703703703702</v>
      </c>
      <c r="N33" s="58">
        <f t="shared" si="4"/>
        <v>1.527777777777739E-3</v>
      </c>
      <c r="O33" s="60">
        <f t="shared" si="5"/>
        <v>3.3009259259259294E-2</v>
      </c>
      <c r="P33" s="91">
        <f>$L$8/O33/24</f>
        <v>12.622720897615695</v>
      </c>
      <c r="Q33" s="120">
        <f>SUM($L$8:$L$9)/R33/24</f>
        <v>13.276784067859126</v>
      </c>
      <c r="R33" s="122">
        <f>SUM(O33:O34)</f>
        <v>6.2766203703703671E-2</v>
      </c>
      <c r="S33" s="124">
        <f>N33+R33</f>
        <v>6.429398148148141E-2</v>
      </c>
      <c r="T33" s="112">
        <v>1</v>
      </c>
    </row>
    <row r="34" spans="1:20" s="14" customFormat="1" ht="23.25" customHeight="1" thickBot="1">
      <c r="A34" s="127"/>
      <c r="B34" s="129"/>
      <c r="C34" s="132"/>
      <c r="D34" s="133"/>
      <c r="E34" s="135"/>
      <c r="F34" s="137"/>
      <c r="G34" s="116"/>
      <c r="H34" s="117"/>
      <c r="I34" s="119"/>
      <c r="J34" s="90">
        <v>2</v>
      </c>
      <c r="K34" s="61">
        <f>M33+$R$8</f>
        <v>0.48731481481481481</v>
      </c>
      <c r="L34" s="62">
        <v>0.51707175925925919</v>
      </c>
      <c r="M34" s="61">
        <v>0.52606481481481482</v>
      </c>
      <c r="N34" s="61">
        <f t="shared" si="4"/>
        <v>8.9930555555556291E-3</v>
      </c>
      <c r="O34" s="63">
        <f t="shared" si="5"/>
        <v>2.9756944444444378E-2</v>
      </c>
      <c r="P34" s="92">
        <f>$L$9/O34/24</f>
        <v>14.002333722287078</v>
      </c>
      <c r="Q34" s="121"/>
      <c r="R34" s="123"/>
      <c r="S34" s="125"/>
      <c r="T34" s="113"/>
    </row>
    <row r="35" spans="1:20" s="14" customFormat="1" ht="23.25" customHeight="1">
      <c r="A35" s="126"/>
      <c r="B35" s="128">
        <v>26</v>
      </c>
      <c r="C35" s="130" t="s">
        <v>44</v>
      </c>
      <c r="D35" s="131"/>
      <c r="E35" s="134"/>
      <c r="F35" s="136" t="s">
        <v>85</v>
      </c>
      <c r="G35" s="114" t="s">
        <v>84</v>
      </c>
      <c r="H35" s="115"/>
      <c r="I35" s="118" t="s">
        <v>63</v>
      </c>
      <c r="J35" s="89">
        <v>1</v>
      </c>
      <c r="K35" s="58">
        <v>0.42499999999999999</v>
      </c>
      <c r="L35" s="59">
        <v>0.4580555555555556</v>
      </c>
      <c r="M35" s="58">
        <v>0.46533564814814815</v>
      </c>
      <c r="N35" s="58">
        <f t="shared" si="4"/>
        <v>7.2800925925925464E-3</v>
      </c>
      <c r="O35" s="60">
        <f t="shared" si="5"/>
        <v>3.3055555555555616E-2</v>
      </c>
      <c r="P35" s="91">
        <f>$L$8/O35/24</f>
        <v>12.605042016806699</v>
      </c>
      <c r="Q35" s="120">
        <f>SUM($L$8:$L$9)/R35/24</f>
        <v>12.89860265137944</v>
      </c>
      <c r="R35" s="122">
        <f>SUM(O35:O36)</f>
        <v>6.4606481481481459E-2</v>
      </c>
      <c r="S35" s="124">
        <f>N35+R35</f>
        <v>7.1886574074074006E-2</v>
      </c>
      <c r="T35" s="112">
        <v>8</v>
      </c>
    </row>
    <row r="36" spans="1:20" s="14" customFormat="1" ht="23.25" customHeight="1" thickBot="1">
      <c r="A36" s="127"/>
      <c r="B36" s="129"/>
      <c r="C36" s="132"/>
      <c r="D36" s="133"/>
      <c r="E36" s="135"/>
      <c r="F36" s="137"/>
      <c r="G36" s="116"/>
      <c r="H36" s="117"/>
      <c r="I36" s="119"/>
      <c r="J36" s="90">
        <v>2</v>
      </c>
      <c r="K36" s="61">
        <f>M35+$R$8</f>
        <v>0.49311342592592594</v>
      </c>
      <c r="L36" s="62">
        <v>0.52466435185185178</v>
      </c>
      <c r="M36" s="61">
        <v>0.53439814814814812</v>
      </c>
      <c r="N36" s="61">
        <f t="shared" si="4"/>
        <v>9.7337962962963376E-3</v>
      </c>
      <c r="O36" s="63">
        <f t="shared" si="5"/>
        <v>3.1550925925925843E-2</v>
      </c>
      <c r="P36" s="92">
        <f>$L$9/O36/24</f>
        <v>13.20616287600884</v>
      </c>
      <c r="Q36" s="121"/>
      <c r="R36" s="123"/>
      <c r="S36" s="125"/>
      <c r="T36" s="113"/>
    </row>
  </sheetData>
  <sheetProtection formatCells="0" formatColumns="0" formatRows="0" insertColumns="0" insertRows="0" insertHyperlinks="0" deleteColumns="0" deleteRows="0" sort="0" autoFilter="0" pivotTables="0"/>
  <mergeCells count="160">
    <mergeCell ref="A2:T2"/>
    <mergeCell ref="A3:T3"/>
    <mergeCell ref="A4:T4"/>
    <mergeCell ref="A5:T5"/>
    <mergeCell ref="A6:T6"/>
    <mergeCell ref="I8:I10"/>
    <mergeCell ref="J8:J10"/>
    <mergeCell ref="A8:A10"/>
    <mergeCell ref="B8:B10"/>
    <mergeCell ref="C8:D10"/>
    <mergeCell ref="E8:E10"/>
    <mergeCell ref="F8:F10"/>
    <mergeCell ref="G13:H13"/>
    <mergeCell ref="G14:H14"/>
    <mergeCell ref="N8:O8"/>
    <mergeCell ref="S8:S10"/>
    <mergeCell ref="G8:H10"/>
    <mergeCell ref="T13:T14"/>
    <mergeCell ref="A13:A14"/>
    <mergeCell ref="B13:B14"/>
    <mergeCell ref="C13:D14"/>
    <mergeCell ref="E13:E14"/>
    <mergeCell ref="F13:F14"/>
    <mergeCell ref="I13:I14"/>
    <mergeCell ref="Q13:Q14"/>
    <mergeCell ref="R13:R14"/>
    <mergeCell ref="S13:S14"/>
    <mergeCell ref="T8:T10"/>
    <mergeCell ref="T11:T12"/>
    <mergeCell ref="I11:I12"/>
    <mergeCell ref="Q11:Q12"/>
    <mergeCell ref="R11:R12"/>
    <mergeCell ref="S11:S12"/>
    <mergeCell ref="A11:A12"/>
    <mergeCell ref="B11:B12"/>
    <mergeCell ref="C11:D12"/>
    <mergeCell ref="E11:E12"/>
    <mergeCell ref="F11:F12"/>
    <mergeCell ref="G11:H12"/>
    <mergeCell ref="I15:I16"/>
    <mergeCell ref="Q15:Q16"/>
    <mergeCell ref="R15:R16"/>
    <mergeCell ref="S15:S16"/>
    <mergeCell ref="T15:T16"/>
    <mergeCell ref="A15:A16"/>
    <mergeCell ref="B15:B16"/>
    <mergeCell ref="C15:D16"/>
    <mergeCell ref="E15:E16"/>
    <mergeCell ref="F15:F16"/>
    <mergeCell ref="G15:H16"/>
    <mergeCell ref="T17:T18"/>
    <mergeCell ref="A19:A20"/>
    <mergeCell ref="B19:B20"/>
    <mergeCell ref="C19:D20"/>
    <mergeCell ref="E19:E20"/>
    <mergeCell ref="F19:F20"/>
    <mergeCell ref="G19:H20"/>
    <mergeCell ref="I19:I20"/>
    <mergeCell ref="Q19:Q20"/>
    <mergeCell ref="R19:R20"/>
    <mergeCell ref="S19:S20"/>
    <mergeCell ref="T19:T20"/>
    <mergeCell ref="G17:H18"/>
    <mergeCell ref="I17:I18"/>
    <mergeCell ref="Q17:Q18"/>
    <mergeCell ref="R17:R18"/>
    <mergeCell ref="S17:S18"/>
    <mergeCell ref="A17:A18"/>
    <mergeCell ref="B17:B18"/>
    <mergeCell ref="C17:D18"/>
    <mergeCell ref="E17:E18"/>
    <mergeCell ref="F17:F18"/>
    <mergeCell ref="T21:T22"/>
    <mergeCell ref="A23:A24"/>
    <mergeCell ref="B23:B24"/>
    <mergeCell ref="C23:D24"/>
    <mergeCell ref="E23:E24"/>
    <mergeCell ref="F23:F24"/>
    <mergeCell ref="G23:H24"/>
    <mergeCell ref="I23:I24"/>
    <mergeCell ref="Q23:Q24"/>
    <mergeCell ref="R23:R24"/>
    <mergeCell ref="S23:S24"/>
    <mergeCell ref="T23:T24"/>
    <mergeCell ref="G21:H22"/>
    <mergeCell ref="I21:I22"/>
    <mergeCell ref="Q21:Q22"/>
    <mergeCell ref="R21:R22"/>
    <mergeCell ref="S21:S22"/>
    <mergeCell ref="A21:A22"/>
    <mergeCell ref="B21:B22"/>
    <mergeCell ref="C21:D22"/>
    <mergeCell ref="E21:E22"/>
    <mergeCell ref="F21:F22"/>
    <mergeCell ref="T25:T26"/>
    <mergeCell ref="G25:H26"/>
    <mergeCell ref="I25:I26"/>
    <mergeCell ref="Q25:Q26"/>
    <mergeCell ref="R25:R26"/>
    <mergeCell ref="S25:S26"/>
    <mergeCell ref="A25:A26"/>
    <mergeCell ref="B25:B26"/>
    <mergeCell ref="C25:D26"/>
    <mergeCell ref="E25:E26"/>
    <mergeCell ref="F25:F26"/>
    <mergeCell ref="T31:T32"/>
    <mergeCell ref="G29:H30"/>
    <mergeCell ref="I29:I30"/>
    <mergeCell ref="Q29:Q30"/>
    <mergeCell ref="R29:R30"/>
    <mergeCell ref="S29:S30"/>
    <mergeCell ref="A29:A30"/>
    <mergeCell ref="B29:B30"/>
    <mergeCell ref="C29:D30"/>
    <mergeCell ref="E29:E30"/>
    <mergeCell ref="F29:F30"/>
    <mergeCell ref="B31:B32"/>
    <mergeCell ref="C31:D32"/>
    <mergeCell ref="E31:E32"/>
    <mergeCell ref="F31:F32"/>
    <mergeCell ref="G31:H32"/>
    <mergeCell ref="I31:I32"/>
    <mergeCell ref="Q31:Q32"/>
    <mergeCell ref="R31:R32"/>
    <mergeCell ref="S31:S32"/>
    <mergeCell ref="T27:T28"/>
    <mergeCell ref="A33:A34"/>
    <mergeCell ref="B33:B34"/>
    <mergeCell ref="C33:D34"/>
    <mergeCell ref="E33:E34"/>
    <mergeCell ref="F33:F34"/>
    <mergeCell ref="G33:H34"/>
    <mergeCell ref="I33:I34"/>
    <mergeCell ref="Q33:Q34"/>
    <mergeCell ref="R33:R34"/>
    <mergeCell ref="S33:S34"/>
    <mergeCell ref="T33:T34"/>
    <mergeCell ref="G27:H28"/>
    <mergeCell ref="I27:I28"/>
    <mergeCell ref="Q27:Q28"/>
    <mergeCell ref="R27:R28"/>
    <mergeCell ref="S27:S28"/>
    <mergeCell ref="A27:A28"/>
    <mergeCell ref="B27:B28"/>
    <mergeCell ref="C27:D28"/>
    <mergeCell ref="E27:E28"/>
    <mergeCell ref="F27:F28"/>
    <mergeCell ref="T29:T30"/>
    <mergeCell ref="A31:A32"/>
    <mergeCell ref="T35:T36"/>
    <mergeCell ref="G35:H36"/>
    <mergeCell ref="I35:I36"/>
    <mergeCell ref="Q35:Q36"/>
    <mergeCell ref="R35:R36"/>
    <mergeCell ref="S35:S36"/>
    <mergeCell ref="A35:A36"/>
    <mergeCell ref="B35:B36"/>
    <mergeCell ref="C35:D36"/>
    <mergeCell ref="E35:E36"/>
    <mergeCell ref="F35:F36"/>
  </mergeCells>
  <printOptions horizontalCentered="1"/>
  <pageMargins left="0" right="0" top="0" bottom="0" header="0" footer="0"/>
  <pageSetup paperSize="9" scale="74" fitToHeight="0" orientation="landscape" r:id="rId1"/>
  <headerFooter alignWithMargins="0">
    <oddFooter>&amp;C&amp;D   &amp;T&amp;Rстр.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view="pageLayout" topLeftCell="A3" zoomScaleNormal="90" zoomScaleSheetLayoutView="70" workbookViewId="0">
      <selection activeCell="M16" sqref="M16"/>
    </sheetView>
  </sheetViews>
  <sheetFormatPr defaultRowHeight="12.75"/>
  <cols>
    <col min="1" max="1" width="3.7109375" style="3" customWidth="1"/>
    <col min="2" max="2" width="4.7109375" style="3" customWidth="1"/>
    <col min="3" max="3" width="15.7109375" style="3" customWidth="1"/>
    <col min="4" max="4" width="7.7109375" style="3" customWidth="1"/>
    <col min="5" max="5" width="4.7109375" style="3" customWidth="1"/>
    <col min="6" max="6" width="17.28515625" style="3" customWidth="1"/>
    <col min="7" max="7" width="7.7109375" style="3" customWidth="1"/>
    <col min="8" max="8" width="9" style="3" customWidth="1"/>
    <col min="9" max="9" width="16.42578125" style="3" customWidth="1"/>
    <col min="10" max="10" width="3.7109375" style="3" customWidth="1"/>
    <col min="11" max="11" width="9.7109375" style="3" customWidth="1"/>
    <col min="12" max="12" width="10.7109375" style="3" customWidth="1"/>
    <col min="13" max="19" width="9.7109375" style="3" customWidth="1"/>
    <col min="20" max="20" width="6.7109375" style="3" customWidth="1"/>
    <col min="21" max="16384" width="9.140625" style="3"/>
  </cols>
  <sheetData>
    <row r="1" spans="1:20" s="2" customFormat="1" ht="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30" customHeight="1">
      <c r="A2" s="151" t="s">
        <v>52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</row>
    <row r="3" spans="1:20" s="4" customFormat="1" ht="15.95" customHeight="1">
      <c r="A3" s="153" t="s">
        <v>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s="5" customFormat="1" ht="15.95" customHeight="1">
      <c r="A4" s="154" t="s">
        <v>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0" s="6" customFormat="1" ht="15.95" customHeight="1">
      <c r="A5" s="155" t="s">
        <v>55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0" s="6" customFormat="1" ht="15.95" customHeight="1">
      <c r="A6" s="155" t="s">
        <v>56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0" s="11" customFormat="1" ht="15" customHeight="1" thickBot="1">
      <c r="A7" s="7" t="s">
        <v>53</v>
      </c>
      <c r="B7" s="8"/>
      <c r="C7" s="9"/>
      <c r="D7" s="9"/>
      <c r="E7" s="9"/>
      <c r="F7" s="9"/>
      <c r="G7" s="9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2" t="s">
        <v>38</v>
      </c>
    </row>
    <row r="8" spans="1:20" s="13" customFormat="1" ht="15" customHeight="1">
      <c r="A8" s="162" t="s">
        <v>5</v>
      </c>
      <c r="B8" s="165" t="s">
        <v>6</v>
      </c>
      <c r="C8" s="142" t="s">
        <v>24</v>
      </c>
      <c r="D8" s="143"/>
      <c r="E8" s="159" t="s">
        <v>7</v>
      </c>
      <c r="F8" s="168" t="s">
        <v>8</v>
      </c>
      <c r="G8" s="142" t="s">
        <v>9</v>
      </c>
      <c r="H8" s="143"/>
      <c r="I8" s="156" t="s">
        <v>10</v>
      </c>
      <c r="J8" s="159" t="s">
        <v>15</v>
      </c>
      <c r="K8" s="48" t="s">
        <v>22</v>
      </c>
      <c r="L8" s="49">
        <v>20</v>
      </c>
      <c r="M8" s="50" t="s">
        <v>0</v>
      </c>
      <c r="N8" s="138" t="s">
        <v>20</v>
      </c>
      <c r="O8" s="138"/>
      <c r="P8" s="50">
        <v>1</v>
      </c>
      <c r="Q8" s="51" t="s">
        <v>21</v>
      </c>
      <c r="R8" s="52">
        <v>2.7777777777777776E-2</v>
      </c>
      <c r="S8" s="139" t="s">
        <v>33</v>
      </c>
      <c r="T8" s="148" t="s">
        <v>19</v>
      </c>
    </row>
    <row r="9" spans="1:20" s="13" customFormat="1" ht="15" customHeight="1">
      <c r="A9" s="163"/>
      <c r="B9" s="166"/>
      <c r="C9" s="144"/>
      <c r="D9" s="145"/>
      <c r="E9" s="160"/>
      <c r="F9" s="169"/>
      <c r="G9" s="144"/>
      <c r="H9" s="145"/>
      <c r="I9" s="157"/>
      <c r="J9" s="160"/>
      <c r="K9" s="43" t="s">
        <v>23</v>
      </c>
      <c r="L9" s="15">
        <v>20</v>
      </c>
      <c r="M9" s="44" t="s">
        <v>0</v>
      </c>
      <c r="N9" s="45"/>
      <c r="O9" s="45"/>
      <c r="P9" s="44"/>
      <c r="Q9" s="46"/>
      <c r="R9" s="47"/>
      <c r="S9" s="140"/>
      <c r="T9" s="149"/>
    </row>
    <row r="10" spans="1:20" s="13" customFormat="1" ht="39.950000000000003" customHeight="1" thickBot="1">
      <c r="A10" s="164"/>
      <c r="B10" s="167"/>
      <c r="C10" s="146"/>
      <c r="D10" s="147"/>
      <c r="E10" s="161"/>
      <c r="F10" s="170"/>
      <c r="G10" s="146"/>
      <c r="H10" s="147"/>
      <c r="I10" s="158"/>
      <c r="J10" s="161"/>
      <c r="K10" s="53" t="s">
        <v>11</v>
      </c>
      <c r="L10" s="54" t="s">
        <v>32</v>
      </c>
      <c r="M10" s="55" t="s">
        <v>12</v>
      </c>
      <c r="N10" s="55" t="s">
        <v>18</v>
      </c>
      <c r="O10" s="55" t="s">
        <v>14</v>
      </c>
      <c r="P10" s="56" t="s">
        <v>13</v>
      </c>
      <c r="Q10" s="56" t="s">
        <v>16</v>
      </c>
      <c r="R10" s="57" t="s">
        <v>17</v>
      </c>
      <c r="S10" s="141"/>
      <c r="T10" s="150"/>
    </row>
    <row r="11" spans="1:20" s="14" customFormat="1" ht="23.25" customHeight="1">
      <c r="A11" s="171"/>
      <c r="B11" s="128">
        <v>1</v>
      </c>
      <c r="C11" s="130"/>
      <c r="D11" s="131"/>
      <c r="E11" s="134"/>
      <c r="F11" s="136"/>
      <c r="G11" s="114"/>
      <c r="H11" s="115"/>
      <c r="I11" s="118"/>
      <c r="J11" s="65">
        <v>1</v>
      </c>
      <c r="K11" s="58">
        <v>0.375</v>
      </c>
      <c r="L11" s="59"/>
      <c r="M11" s="58"/>
      <c r="N11" s="58">
        <f>M11-L11</f>
        <v>0</v>
      </c>
      <c r="O11" s="60">
        <f>L11-K11</f>
        <v>-0.375</v>
      </c>
      <c r="P11" s="67">
        <f>$L$8/O11/24</f>
        <v>-2.2222222222222223</v>
      </c>
      <c r="Q11" s="120">
        <f>SUM($L$8:$L$9)/R11/24</f>
        <v>-4.1379310344827589</v>
      </c>
      <c r="R11" s="173">
        <f>SUM(O11:O12)</f>
        <v>-0.40277777777777779</v>
      </c>
      <c r="S11" s="175">
        <f>N11+R11</f>
        <v>-0.40277777777777779</v>
      </c>
      <c r="T11" s="112"/>
    </row>
    <row r="12" spans="1:20" s="14" customFormat="1" ht="22.5" customHeight="1" thickBot="1">
      <c r="A12" s="172"/>
      <c r="B12" s="129"/>
      <c r="C12" s="132"/>
      <c r="D12" s="133"/>
      <c r="E12" s="135"/>
      <c r="F12" s="137"/>
      <c r="G12" s="116"/>
      <c r="H12" s="117"/>
      <c r="I12" s="119"/>
      <c r="J12" s="66">
        <v>2</v>
      </c>
      <c r="K12" s="61">
        <f>M11+$R$8</f>
        <v>2.7777777777777776E-2</v>
      </c>
      <c r="L12" s="62"/>
      <c r="M12" s="61"/>
      <c r="N12" s="61">
        <f>M12-L12</f>
        <v>0</v>
      </c>
      <c r="O12" s="63">
        <f>L12-K12</f>
        <v>-2.7777777777777776E-2</v>
      </c>
      <c r="P12" s="68">
        <f>$L$9/O12/24</f>
        <v>-30</v>
      </c>
      <c r="Q12" s="121"/>
      <c r="R12" s="174"/>
      <c r="S12" s="176"/>
      <c r="T12" s="113"/>
    </row>
    <row r="13" spans="1:20" s="14" customFormat="1" ht="22.5" customHeight="1">
      <c r="A13" s="171"/>
      <c r="B13" s="128">
        <v>2</v>
      </c>
      <c r="C13" s="130"/>
      <c r="D13" s="131"/>
      <c r="E13" s="134"/>
      <c r="F13" s="136"/>
      <c r="G13" s="114"/>
      <c r="H13" s="115"/>
      <c r="I13" s="118"/>
      <c r="J13" s="77">
        <v>1</v>
      </c>
      <c r="K13" s="58">
        <v>0.37638888888888888</v>
      </c>
      <c r="L13" s="59"/>
      <c r="M13" s="58"/>
      <c r="N13" s="58">
        <f t="shared" ref="N13:N16" si="0">M13-L13</f>
        <v>0</v>
      </c>
      <c r="O13" s="60">
        <f t="shared" ref="O13:O16" si="1">L13-K13</f>
        <v>-0.37638888888888888</v>
      </c>
      <c r="P13" s="79">
        <f>$L$8/O13/24</f>
        <v>-2.214022140221402</v>
      </c>
      <c r="Q13" s="120">
        <f>SUM($L$8:$L$9)/R13/24</f>
        <v>-4.123711340206186</v>
      </c>
      <c r="R13" s="173">
        <f>SUM(O13:O14)</f>
        <v>-0.40416666666666667</v>
      </c>
      <c r="S13" s="175">
        <f>N13+R13</f>
        <v>-0.40416666666666667</v>
      </c>
      <c r="T13" s="112"/>
    </row>
    <row r="14" spans="1:20" s="14" customFormat="1" ht="22.5" customHeight="1" thickBot="1">
      <c r="A14" s="172"/>
      <c r="B14" s="129"/>
      <c r="C14" s="132"/>
      <c r="D14" s="133"/>
      <c r="E14" s="135"/>
      <c r="F14" s="137"/>
      <c r="G14" s="116"/>
      <c r="H14" s="117"/>
      <c r="I14" s="119"/>
      <c r="J14" s="78">
        <v>2</v>
      </c>
      <c r="K14" s="61">
        <f>M13+$R$8</f>
        <v>2.7777777777777776E-2</v>
      </c>
      <c r="L14" s="62"/>
      <c r="M14" s="61"/>
      <c r="N14" s="61">
        <f t="shared" si="0"/>
        <v>0</v>
      </c>
      <c r="O14" s="63">
        <f t="shared" si="1"/>
        <v>-2.7777777777777776E-2</v>
      </c>
      <c r="P14" s="80">
        <f>$L$9/O14/24</f>
        <v>-30</v>
      </c>
      <c r="Q14" s="121"/>
      <c r="R14" s="174"/>
      <c r="S14" s="176"/>
      <c r="T14" s="113"/>
    </row>
    <row r="15" spans="1:20" s="14" customFormat="1" ht="22.5" customHeight="1">
      <c r="A15" s="171"/>
      <c r="B15" s="128"/>
      <c r="C15" s="130"/>
      <c r="D15" s="131"/>
      <c r="E15" s="134"/>
      <c r="F15" s="136"/>
      <c r="G15" s="114"/>
      <c r="H15" s="115"/>
      <c r="I15" s="118"/>
      <c r="J15" s="77">
        <v>1</v>
      </c>
      <c r="K15" s="58">
        <v>0.37777777777777777</v>
      </c>
      <c r="L15" s="59"/>
      <c r="M15" s="58"/>
      <c r="N15" s="58">
        <f t="shared" si="0"/>
        <v>0</v>
      </c>
      <c r="O15" s="60">
        <f t="shared" si="1"/>
        <v>-0.37777777777777777</v>
      </c>
      <c r="P15" s="79">
        <f>$L$8/O15/24</f>
        <v>-2.2058823529411766</v>
      </c>
      <c r="Q15" s="120">
        <f>SUM($L$8:$L$9)/R15/24</f>
        <v>-4.10958904109589</v>
      </c>
      <c r="R15" s="173">
        <f>SUM(O15:O16)</f>
        <v>-0.40555555555555556</v>
      </c>
      <c r="S15" s="175">
        <f>N15+R15</f>
        <v>-0.40555555555555556</v>
      </c>
      <c r="T15" s="112"/>
    </row>
    <row r="16" spans="1:20" s="14" customFormat="1" ht="22.5" customHeight="1" thickBot="1">
      <c r="A16" s="172"/>
      <c r="B16" s="129"/>
      <c r="C16" s="132"/>
      <c r="D16" s="133"/>
      <c r="E16" s="135"/>
      <c r="F16" s="137"/>
      <c r="G16" s="116"/>
      <c r="H16" s="117"/>
      <c r="I16" s="119"/>
      <c r="J16" s="78">
        <v>2</v>
      </c>
      <c r="K16" s="61">
        <f>M15+$R$8</f>
        <v>2.7777777777777776E-2</v>
      </c>
      <c r="L16" s="62"/>
      <c r="M16" s="61"/>
      <c r="N16" s="61">
        <f t="shared" si="0"/>
        <v>0</v>
      </c>
      <c r="O16" s="63">
        <f t="shared" si="1"/>
        <v>-2.7777777777777776E-2</v>
      </c>
      <c r="P16" s="80">
        <f>$L$9/O16/24</f>
        <v>-30</v>
      </c>
      <c r="Q16" s="121"/>
      <c r="R16" s="174"/>
      <c r="S16" s="176"/>
      <c r="T16" s="113"/>
    </row>
    <row r="17" spans="1:20" s="14" customFormat="1" ht="22.5" customHeight="1">
      <c r="A17" s="81"/>
      <c r="B17" s="82"/>
      <c r="C17" s="83"/>
      <c r="D17" s="83"/>
      <c r="E17" s="84"/>
      <c r="F17" s="85"/>
      <c r="G17" s="86"/>
      <c r="H17" s="86"/>
      <c r="I17" s="87"/>
      <c r="J17" s="87"/>
      <c r="K17" s="71"/>
      <c r="L17" s="88"/>
      <c r="M17" s="71"/>
      <c r="N17" s="71"/>
      <c r="O17" s="72"/>
      <c r="P17" s="73"/>
      <c r="Q17" s="73"/>
      <c r="R17" s="74"/>
      <c r="S17" s="74"/>
      <c r="T17" s="75"/>
    </row>
    <row r="18" spans="1:20">
      <c r="C18" s="70" t="s">
        <v>31</v>
      </c>
      <c r="F18" s="76" t="s">
        <v>36</v>
      </c>
    </row>
    <row r="20" spans="1:20">
      <c r="B20" s="70"/>
      <c r="C20" s="70" t="s">
        <v>30</v>
      </c>
      <c r="D20" s="70"/>
      <c r="F20" s="3" t="s">
        <v>35</v>
      </c>
    </row>
    <row r="21" spans="1:20">
      <c r="B21" s="70"/>
      <c r="C21" s="70"/>
      <c r="D21" s="70"/>
    </row>
  </sheetData>
  <sheetProtection formatCells="0" formatColumns="0" formatRows="0" insertColumns="0" insertRows="0" insertHyperlinks="0" deleteColumns="0" deleteRows="0" sort="0" autoFilter="0" pivotTables="0"/>
  <mergeCells count="50">
    <mergeCell ref="S8:S10"/>
    <mergeCell ref="G8:H9"/>
    <mergeCell ref="A11:A12"/>
    <mergeCell ref="B11:B12"/>
    <mergeCell ref="E11:E12"/>
    <mergeCell ref="F11:F12"/>
    <mergeCell ref="I11:I12"/>
    <mergeCell ref="G11:H12"/>
    <mergeCell ref="C11:D12"/>
    <mergeCell ref="Q11:Q12"/>
    <mergeCell ref="R11:R12"/>
    <mergeCell ref="S11:S12"/>
    <mergeCell ref="T15:T16"/>
    <mergeCell ref="A2:T2"/>
    <mergeCell ref="F8:F10"/>
    <mergeCell ref="A8:A10"/>
    <mergeCell ref="B8:B10"/>
    <mergeCell ref="A3:T3"/>
    <mergeCell ref="E8:E10"/>
    <mergeCell ref="G10:H10"/>
    <mergeCell ref="C8:D10"/>
    <mergeCell ref="A4:T4"/>
    <mergeCell ref="A6:T6"/>
    <mergeCell ref="T8:T10"/>
    <mergeCell ref="N8:O8"/>
    <mergeCell ref="I8:I10"/>
    <mergeCell ref="A5:T5"/>
    <mergeCell ref="J8:J10"/>
    <mergeCell ref="G15:H16"/>
    <mergeCell ref="I15:I16"/>
    <mergeCell ref="Q15:Q16"/>
    <mergeCell ref="R15:R16"/>
    <mergeCell ref="S15:S16"/>
    <mergeCell ref="T11:T12"/>
    <mergeCell ref="G13:H14"/>
    <mergeCell ref="I13:I14"/>
    <mergeCell ref="Q13:Q14"/>
    <mergeCell ref="R13:R14"/>
    <mergeCell ref="S13:S14"/>
    <mergeCell ref="T13:T14"/>
    <mergeCell ref="A13:A14"/>
    <mergeCell ref="B13:B14"/>
    <mergeCell ref="C13:D14"/>
    <mergeCell ref="E13:E14"/>
    <mergeCell ref="F13:F14"/>
    <mergeCell ref="A15:A16"/>
    <mergeCell ref="B15:B16"/>
    <mergeCell ref="C15:D16"/>
    <mergeCell ref="E15:E16"/>
    <mergeCell ref="F15:F16"/>
  </mergeCells>
  <phoneticPr fontId="8" type="noConversion"/>
  <printOptions horizontalCentered="1"/>
  <pageMargins left="0" right="0" top="0" bottom="0" header="0" footer="0"/>
  <pageSetup paperSize="9" scale="77" fitToHeight="0" orientation="landscape" r:id="rId1"/>
  <headerFooter alignWithMargins="0">
    <oddFooter>&amp;C&amp;D   &amp;T&amp;Rстр.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стартовий протокол</vt:lpstr>
      <vt:lpstr>CEN20</vt:lpstr>
      <vt:lpstr>CEN40</vt:lpstr>
      <vt:lpstr>'CEN20'!Заголовки_для_печати</vt:lpstr>
      <vt:lpstr>'CEN40'!Заголовки_для_печати</vt:lpstr>
      <vt:lpstr>'стартовий протокол'!Заголовки_для_печати</vt:lpstr>
      <vt:lpstr>'CEN20'!Область_печати</vt:lpstr>
      <vt:lpstr>'CEN40'!Область_печати</vt:lpstr>
      <vt:lpstr>'стартовий протокол'!Область_печати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ТОШИБА</dc:creator>
  <cp:lastModifiedBy>Vfhbyf</cp:lastModifiedBy>
  <cp:lastPrinted>2017-10-01T15:18:47Z</cp:lastPrinted>
  <dcterms:created xsi:type="dcterms:W3CDTF">2010-01-21T11:17:41Z</dcterms:created>
  <dcterms:modified xsi:type="dcterms:W3CDTF">2018-09-03T20:40:25Z</dcterms:modified>
</cp:coreProperties>
</file>